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AlgorithmName="SHA-512" workbookHashValue="1H9c3zKn4UI8HWPxGl56eeowZlSS8aIZjCxPxlX49ea+vYokVogrzVV9fho0OAQ8DHI46eRb+gkHfNZ4j786Wg==" workbookSaltValue="XAuDp9P9792Z1lg7L/qXQA==" workbookSpinCount="100000" lockStructure="1"/>
  <bookViews>
    <workbookView xWindow="0" yWindow="300" windowWidth="19440" windowHeight="9330" activeTab="10"/>
  </bookViews>
  <sheets>
    <sheet name="SET-G. Jurídica-Contratación" sheetId="1" r:id="rId1"/>
    <sheet name="01" sheetId="55" r:id="rId2"/>
    <sheet name="02" sheetId="57" r:id="rId3"/>
    <sheet name="03" sheetId="58" r:id="rId4"/>
    <sheet name="04" sheetId="56" r:id="rId5"/>
    <sheet name="05" sheetId="59" r:id="rId6"/>
    <sheet name="06" sheetId="60" r:id="rId7"/>
    <sheet name="07" sheetId="61" r:id="rId8"/>
    <sheet name="08" sheetId="62" r:id="rId9"/>
    <sheet name="09" sheetId="63" r:id="rId10"/>
    <sheet name="10" sheetId="64" r:id="rId11"/>
  </sheets>
  <definedNames>
    <definedName name="_xlnm.Print_Titles" localSheetId="0">'SET-G. Jurídica-Contratación'!$1:$5</definedName>
  </definedNames>
  <calcPr calcId="144525"/>
</workbook>
</file>

<file path=xl/calcChain.xml><?xml version="1.0" encoding="utf-8"?>
<calcChain xmlns="http://schemas.openxmlformats.org/spreadsheetml/2006/main">
  <c r="O16" i="64" l="1"/>
  <c r="C16" i="64" s="1"/>
  <c r="O15" i="64"/>
  <c r="C15" i="64" s="1"/>
  <c r="O16" i="63"/>
  <c r="C16" i="63" s="1"/>
  <c r="O15" i="63"/>
  <c r="C15" i="63" s="1"/>
  <c r="O16" i="62"/>
  <c r="C16" i="62" s="1"/>
  <c r="O15" i="62"/>
  <c r="C15" i="62" s="1"/>
  <c r="O16" i="61"/>
  <c r="C16" i="61" s="1"/>
  <c r="O15" i="61"/>
  <c r="C15" i="61" s="1"/>
  <c r="O16" i="60"/>
  <c r="C16" i="60" s="1"/>
  <c r="O15" i="60"/>
  <c r="C15" i="60" s="1"/>
  <c r="O16" i="59"/>
  <c r="C16" i="59" s="1"/>
  <c r="O15" i="59"/>
  <c r="C15" i="59" s="1"/>
  <c r="O16" i="56"/>
  <c r="C16" i="56" s="1"/>
  <c r="O15" i="56"/>
  <c r="C15" i="56" s="1"/>
  <c r="O16" i="58"/>
  <c r="C16" i="58" s="1"/>
  <c r="O15" i="58"/>
  <c r="C15" i="58" s="1"/>
  <c r="O16" i="57"/>
  <c r="C16" i="57" s="1"/>
  <c r="O15" i="57"/>
  <c r="C15" i="57" s="1"/>
  <c r="O16" i="55"/>
  <c r="C16" i="55" s="1"/>
  <c r="O15" i="55"/>
  <c r="C15" i="55" s="1"/>
  <c r="L22" i="64" l="1"/>
  <c r="H22" i="64"/>
  <c r="D22" i="64"/>
  <c r="H9" i="64"/>
  <c r="L22" i="63"/>
  <c r="H22" i="63"/>
  <c r="D22" i="63"/>
  <c r="H9" i="63"/>
  <c r="L22" i="62"/>
  <c r="H22" i="62"/>
  <c r="D22" i="62"/>
  <c r="H9" i="62"/>
  <c r="L22" i="61"/>
  <c r="H22" i="61"/>
  <c r="D22" i="61"/>
  <c r="I9" i="61"/>
  <c r="F9" i="61"/>
  <c r="A9" i="61"/>
  <c r="H9" i="61"/>
  <c r="G6" i="61"/>
  <c r="F5" i="61"/>
  <c r="F4" i="61"/>
  <c r="L22" i="60"/>
  <c r="H22" i="60"/>
  <c r="D22" i="60"/>
  <c r="H9" i="60"/>
  <c r="L22" i="59"/>
  <c r="H22" i="59"/>
  <c r="D22" i="59"/>
  <c r="H9" i="59"/>
  <c r="H9" i="56"/>
  <c r="L22" i="56"/>
  <c r="H22" i="56"/>
  <c r="D22" i="56"/>
  <c r="L22" i="58"/>
  <c r="H22" i="58"/>
  <c r="D22" i="58"/>
  <c r="I9" i="58"/>
  <c r="I9" i="64" l="1"/>
  <c r="F9" i="64"/>
  <c r="A9" i="64"/>
  <c r="G6" i="64"/>
  <c r="F5" i="64"/>
  <c r="F4" i="64"/>
  <c r="I9" i="63"/>
  <c r="F9" i="63"/>
  <c r="A9" i="63"/>
  <c r="G6" i="63"/>
  <c r="F5" i="63"/>
  <c r="F4" i="63"/>
  <c r="I9" i="62"/>
  <c r="F9" i="62"/>
  <c r="A9" i="62"/>
  <c r="G6" i="62"/>
  <c r="F5" i="62"/>
  <c r="F4" i="62"/>
  <c r="O19" i="64"/>
  <c r="O18" i="64"/>
  <c r="N17" i="64"/>
  <c r="X15" i="1" s="1"/>
  <c r="M17" i="64"/>
  <c r="W15" i="1" s="1"/>
  <c r="L17" i="64"/>
  <c r="V15" i="1" s="1"/>
  <c r="K17" i="64"/>
  <c r="U15" i="1" s="1"/>
  <c r="J17" i="64"/>
  <c r="T15" i="1" s="1"/>
  <c r="I17" i="64"/>
  <c r="S15" i="1" s="1"/>
  <c r="H17" i="64"/>
  <c r="R15" i="1" s="1"/>
  <c r="G17" i="64"/>
  <c r="Q15" i="1" s="1"/>
  <c r="F17" i="64"/>
  <c r="P15" i="1" s="1"/>
  <c r="E17" i="64"/>
  <c r="O15" i="1" s="1"/>
  <c r="D17" i="64"/>
  <c r="N15" i="1" s="1"/>
  <c r="C17" i="64"/>
  <c r="M15" i="1" s="1"/>
  <c r="N16" i="64"/>
  <c r="M16" i="64"/>
  <c r="L16" i="64"/>
  <c r="K16" i="64"/>
  <c r="J16" i="64"/>
  <c r="I16" i="64"/>
  <c r="H16" i="64"/>
  <c r="G16" i="64"/>
  <c r="F16" i="64"/>
  <c r="E16" i="64"/>
  <c r="D16" i="64"/>
  <c r="N15" i="64"/>
  <c r="M15" i="64"/>
  <c r="L15" i="64"/>
  <c r="K15" i="64"/>
  <c r="J15" i="64"/>
  <c r="I15" i="64"/>
  <c r="H15" i="64"/>
  <c r="G15" i="64"/>
  <c r="F15" i="64"/>
  <c r="E15" i="64"/>
  <c r="D15" i="64"/>
  <c r="F3" i="64"/>
  <c r="O19" i="63"/>
  <c r="O18" i="63"/>
  <c r="N17" i="63"/>
  <c r="X14" i="1" s="1"/>
  <c r="M17" i="63"/>
  <c r="W14" i="1" s="1"/>
  <c r="L17" i="63"/>
  <c r="V14" i="1" s="1"/>
  <c r="K17" i="63"/>
  <c r="U14" i="1" s="1"/>
  <c r="J17" i="63"/>
  <c r="T14" i="1" s="1"/>
  <c r="I17" i="63"/>
  <c r="S14" i="1" s="1"/>
  <c r="H17" i="63"/>
  <c r="R14" i="1" s="1"/>
  <c r="G17" i="63"/>
  <c r="Q14" i="1" s="1"/>
  <c r="F17" i="63"/>
  <c r="P14" i="1" s="1"/>
  <c r="E17" i="63"/>
  <c r="O14" i="1" s="1"/>
  <c r="D17" i="63"/>
  <c r="N14" i="1" s="1"/>
  <c r="C17" i="63"/>
  <c r="M14" i="1" s="1"/>
  <c r="N16" i="63"/>
  <c r="M16" i="63"/>
  <c r="L16" i="63"/>
  <c r="K16" i="63"/>
  <c r="J16" i="63"/>
  <c r="I16" i="63"/>
  <c r="H16" i="63"/>
  <c r="G16" i="63"/>
  <c r="F16" i="63"/>
  <c r="E16" i="63"/>
  <c r="D16" i="63"/>
  <c r="N15" i="63"/>
  <c r="M15" i="63"/>
  <c r="L15" i="63"/>
  <c r="K15" i="63"/>
  <c r="J15" i="63"/>
  <c r="I15" i="63"/>
  <c r="H15" i="63"/>
  <c r="G15" i="63"/>
  <c r="F15" i="63"/>
  <c r="E15" i="63"/>
  <c r="D15" i="63"/>
  <c r="F3" i="63"/>
  <c r="O19" i="62"/>
  <c r="O18" i="62"/>
  <c r="N17" i="62"/>
  <c r="X13" i="1" s="1"/>
  <c r="M17" i="62"/>
  <c r="W13" i="1" s="1"/>
  <c r="L17" i="62"/>
  <c r="V13" i="1" s="1"/>
  <c r="K17" i="62"/>
  <c r="U13" i="1" s="1"/>
  <c r="J17" i="62"/>
  <c r="T13" i="1" s="1"/>
  <c r="I17" i="62"/>
  <c r="S13" i="1" s="1"/>
  <c r="H17" i="62"/>
  <c r="R13" i="1" s="1"/>
  <c r="G17" i="62"/>
  <c r="Q13" i="1" s="1"/>
  <c r="F17" i="62"/>
  <c r="P13" i="1" s="1"/>
  <c r="E17" i="62"/>
  <c r="O13" i="1" s="1"/>
  <c r="D17" i="62"/>
  <c r="N13" i="1" s="1"/>
  <c r="C17" i="62"/>
  <c r="M13" i="1" s="1"/>
  <c r="N16" i="62"/>
  <c r="M16" i="62"/>
  <c r="L16" i="62"/>
  <c r="K16" i="62"/>
  <c r="J16" i="62"/>
  <c r="I16" i="62"/>
  <c r="H16" i="62"/>
  <c r="G16" i="62"/>
  <c r="F16" i="62"/>
  <c r="E16" i="62"/>
  <c r="D16" i="62"/>
  <c r="N15" i="62"/>
  <c r="M15" i="62"/>
  <c r="L15" i="62"/>
  <c r="K15" i="62"/>
  <c r="J15" i="62"/>
  <c r="I15" i="62"/>
  <c r="H15" i="62"/>
  <c r="G15" i="62"/>
  <c r="F15" i="62"/>
  <c r="E15" i="62"/>
  <c r="D15" i="62"/>
  <c r="F3" i="62"/>
  <c r="O17" i="64" l="1"/>
  <c r="L15" i="1" s="1"/>
  <c r="O17" i="63"/>
  <c r="L14" i="1" s="1"/>
  <c r="O17" i="62"/>
  <c r="L13" i="1" s="1"/>
  <c r="O19" i="61"/>
  <c r="O18" i="61"/>
  <c r="N17" i="61"/>
  <c r="X12" i="1" s="1"/>
  <c r="M17" i="61"/>
  <c r="W12" i="1" s="1"/>
  <c r="L17" i="61"/>
  <c r="V12" i="1" s="1"/>
  <c r="K17" i="61"/>
  <c r="U12" i="1" s="1"/>
  <c r="J17" i="61"/>
  <c r="T12" i="1" s="1"/>
  <c r="I17" i="61"/>
  <c r="S12" i="1" s="1"/>
  <c r="H17" i="61"/>
  <c r="R12" i="1" s="1"/>
  <c r="G17" i="61"/>
  <c r="Q12" i="1" s="1"/>
  <c r="F17" i="61"/>
  <c r="P12" i="1" s="1"/>
  <c r="E17" i="61"/>
  <c r="O12" i="1" s="1"/>
  <c r="D17" i="61"/>
  <c r="N12" i="1" s="1"/>
  <c r="C17" i="61"/>
  <c r="M12" i="1" s="1"/>
  <c r="N16" i="61"/>
  <c r="M16" i="61"/>
  <c r="L16" i="61"/>
  <c r="K16" i="61"/>
  <c r="J16" i="61"/>
  <c r="I16" i="61"/>
  <c r="H16" i="61"/>
  <c r="G16" i="61"/>
  <c r="F16" i="61"/>
  <c r="E16" i="61"/>
  <c r="D16" i="61"/>
  <c r="N15" i="61"/>
  <c r="M15" i="61"/>
  <c r="L15" i="61"/>
  <c r="K15" i="61"/>
  <c r="J15" i="61"/>
  <c r="I15" i="61"/>
  <c r="H15" i="61"/>
  <c r="G15" i="61"/>
  <c r="F15" i="61"/>
  <c r="E15" i="61"/>
  <c r="D15" i="61"/>
  <c r="F3" i="61"/>
  <c r="I9" i="60"/>
  <c r="F9" i="60"/>
  <c r="A9" i="60"/>
  <c r="G6" i="60"/>
  <c r="F5" i="60"/>
  <c r="F4" i="60"/>
  <c r="O19" i="60"/>
  <c r="O18" i="60"/>
  <c r="N17" i="60"/>
  <c r="X11" i="1" s="1"/>
  <c r="M17" i="60"/>
  <c r="W11" i="1" s="1"/>
  <c r="L17" i="60"/>
  <c r="V11" i="1" s="1"/>
  <c r="K17" i="60"/>
  <c r="U11" i="1" s="1"/>
  <c r="J17" i="60"/>
  <c r="T11" i="1" s="1"/>
  <c r="I17" i="60"/>
  <c r="S11" i="1" s="1"/>
  <c r="H17" i="60"/>
  <c r="R11" i="1" s="1"/>
  <c r="G17" i="60"/>
  <c r="Q11" i="1" s="1"/>
  <c r="F17" i="60"/>
  <c r="P11" i="1" s="1"/>
  <c r="E17" i="60"/>
  <c r="O11" i="1" s="1"/>
  <c r="D17" i="60"/>
  <c r="N11" i="1" s="1"/>
  <c r="C17" i="60"/>
  <c r="M11" i="1" s="1"/>
  <c r="N16" i="60"/>
  <c r="M16" i="60"/>
  <c r="L16" i="60"/>
  <c r="K16" i="60"/>
  <c r="J16" i="60"/>
  <c r="I16" i="60"/>
  <c r="H16" i="60"/>
  <c r="G16" i="60"/>
  <c r="F16" i="60"/>
  <c r="E16" i="60"/>
  <c r="D16" i="60"/>
  <c r="N15" i="60"/>
  <c r="M15" i="60"/>
  <c r="L15" i="60"/>
  <c r="K15" i="60"/>
  <c r="J15" i="60"/>
  <c r="I15" i="60"/>
  <c r="H15" i="60"/>
  <c r="G15" i="60"/>
  <c r="F15" i="60"/>
  <c r="E15" i="60"/>
  <c r="D15" i="60"/>
  <c r="F3" i="60"/>
  <c r="F9" i="59"/>
  <c r="I9" i="59"/>
  <c r="A9" i="59"/>
  <c r="G6" i="59"/>
  <c r="F5" i="59"/>
  <c r="F4" i="59"/>
  <c r="O19" i="59"/>
  <c r="O18" i="59"/>
  <c r="N17" i="59"/>
  <c r="X10" i="1" s="1"/>
  <c r="M17" i="59"/>
  <c r="W10" i="1" s="1"/>
  <c r="L17" i="59"/>
  <c r="V10" i="1" s="1"/>
  <c r="K17" i="59"/>
  <c r="U10" i="1" s="1"/>
  <c r="J17" i="59"/>
  <c r="T10" i="1" s="1"/>
  <c r="I17" i="59"/>
  <c r="S10" i="1" s="1"/>
  <c r="H17" i="59"/>
  <c r="R10" i="1" s="1"/>
  <c r="G17" i="59"/>
  <c r="Q10" i="1" s="1"/>
  <c r="F17" i="59"/>
  <c r="P10" i="1" s="1"/>
  <c r="E17" i="59"/>
  <c r="O10" i="1" s="1"/>
  <c r="D17" i="59"/>
  <c r="N10" i="1" s="1"/>
  <c r="C17" i="59"/>
  <c r="M10" i="1" s="1"/>
  <c r="N16" i="59"/>
  <c r="M16" i="59"/>
  <c r="L16" i="59"/>
  <c r="K16" i="59"/>
  <c r="J16" i="59"/>
  <c r="I16" i="59"/>
  <c r="H16" i="59"/>
  <c r="G16" i="59"/>
  <c r="F16" i="59"/>
  <c r="E16" i="59"/>
  <c r="D16" i="59"/>
  <c r="N15" i="59"/>
  <c r="M15" i="59"/>
  <c r="L15" i="59"/>
  <c r="K15" i="59"/>
  <c r="J15" i="59"/>
  <c r="I15" i="59"/>
  <c r="H15" i="59"/>
  <c r="G15" i="59"/>
  <c r="F15" i="59"/>
  <c r="E15" i="59"/>
  <c r="D15" i="59"/>
  <c r="F3" i="59"/>
  <c r="A9" i="58"/>
  <c r="F9" i="56"/>
  <c r="A9" i="56"/>
  <c r="G6" i="58"/>
  <c r="F9" i="58"/>
  <c r="I9" i="56"/>
  <c r="F5" i="56"/>
  <c r="G6" i="56"/>
  <c r="F4" i="56"/>
  <c r="F5" i="58"/>
  <c r="F4" i="58"/>
  <c r="O17" i="61" l="1"/>
  <c r="L12" i="1" s="1"/>
  <c r="O17" i="60"/>
  <c r="L11" i="1" s="1"/>
  <c r="O17" i="59"/>
  <c r="L10" i="1" s="1"/>
  <c r="O19" i="58"/>
  <c r="O18" i="58"/>
  <c r="N17" i="58"/>
  <c r="X8" i="1" s="1"/>
  <c r="M17" i="58"/>
  <c r="W8" i="1" s="1"/>
  <c r="L17" i="58"/>
  <c r="V8" i="1" s="1"/>
  <c r="K17" i="58"/>
  <c r="U8" i="1" s="1"/>
  <c r="J17" i="58"/>
  <c r="T8" i="1" s="1"/>
  <c r="I17" i="58"/>
  <c r="S8" i="1" s="1"/>
  <c r="H17" i="58"/>
  <c r="R8" i="1" s="1"/>
  <c r="G17" i="58"/>
  <c r="Q8" i="1" s="1"/>
  <c r="F17" i="58"/>
  <c r="P8" i="1" s="1"/>
  <c r="E17" i="58"/>
  <c r="O8" i="1" s="1"/>
  <c r="D17" i="58"/>
  <c r="N8" i="1" s="1"/>
  <c r="C17" i="58"/>
  <c r="M8" i="1" s="1"/>
  <c r="N16" i="58"/>
  <c r="M16" i="58"/>
  <c r="L16" i="58"/>
  <c r="K16" i="58"/>
  <c r="J16" i="58"/>
  <c r="I16" i="58"/>
  <c r="H16" i="58"/>
  <c r="G16" i="58"/>
  <c r="F16" i="58"/>
  <c r="E16" i="58"/>
  <c r="D16" i="58"/>
  <c r="N15" i="58"/>
  <c r="M15" i="58"/>
  <c r="L15" i="58"/>
  <c r="K15" i="58"/>
  <c r="J15" i="58"/>
  <c r="I15" i="58"/>
  <c r="H15" i="58"/>
  <c r="G15" i="58"/>
  <c r="F15" i="58"/>
  <c r="E15" i="58"/>
  <c r="D15" i="58"/>
  <c r="H9" i="58"/>
  <c r="F3" i="58"/>
  <c r="L22" i="57"/>
  <c r="H22" i="57"/>
  <c r="D22" i="57"/>
  <c r="O19" i="57"/>
  <c r="O18" i="57"/>
  <c r="N17" i="57"/>
  <c r="X7" i="1" s="1"/>
  <c r="M17" i="57"/>
  <c r="W7" i="1" s="1"/>
  <c r="L17" i="57"/>
  <c r="V7" i="1" s="1"/>
  <c r="K17" i="57"/>
  <c r="U7" i="1" s="1"/>
  <c r="J17" i="57"/>
  <c r="T7" i="1" s="1"/>
  <c r="I17" i="57"/>
  <c r="S7" i="1" s="1"/>
  <c r="H17" i="57"/>
  <c r="R7" i="1" s="1"/>
  <c r="G17" i="57"/>
  <c r="Q7" i="1" s="1"/>
  <c r="F17" i="57"/>
  <c r="P7" i="1" s="1"/>
  <c r="E17" i="57"/>
  <c r="O7" i="1" s="1"/>
  <c r="D17" i="57"/>
  <c r="N7" i="1" s="1"/>
  <c r="C17" i="57"/>
  <c r="M7" i="1" s="1"/>
  <c r="N16" i="57"/>
  <c r="M16" i="57"/>
  <c r="L16" i="57"/>
  <c r="K16" i="57"/>
  <c r="J16" i="57"/>
  <c r="I16" i="57"/>
  <c r="H16" i="57"/>
  <c r="G16" i="57"/>
  <c r="F16" i="57"/>
  <c r="E16" i="57"/>
  <c r="D16" i="57"/>
  <c r="N15" i="57"/>
  <c r="M15" i="57"/>
  <c r="L15" i="57"/>
  <c r="K15" i="57"/>
  <c r="J15" i="57"/>
  <c r="I15" i="57"/>
  <c r="H15" i="57"/>
  <c r="G15" i="57"/>
  <c r="F15" i="57"/>
  <c r="E15" i="57"/>
  <c r="D15" i="57"/>
  <c r="I9" i="57"/>
  <c r="H9" i="57"/>
  <c r="F9" i="57"/>
  <c r="A9" i="57"/>
  <c r="G6" i="57"/>
  <c r="F5" i="57"/>
  <c r="F4" i="57"/>
  <c r="F3" i="57"/>
  <c r="O17" i="57" l="1"/>
  <c r="L7" i="1" s="1"/>
  <c r="O17" i="58"/>
  <c r="L8" i="1" s="1"/>
  <c r="O19" i="56"/>
  <c r="O18" i="56"/>
  <c r="N17" i="56"/>
  <c r="X9" i="1" s="1"/>
  <c r="M17" i="56"/>
  <c r="W9" i="1" s="1"/>
  <c r="L17" i="56"/>
  <c r="V9" i="1" s="1"/>
  <c r="K17" i="56"/>
  <c r="U9" i="1" s="1"/>
  <c r="J17" i="56"/>
  <c r="T9" i="1" s="1"/>
  <c r="I17" i="56"/>
  <c r="S9" i="1" s="1"/>
  <c r="H17" i="56"/>
  <c r="R9" i="1" s="1"/>
  <c r="G17" i="56"/>
  <c r="Q9" i="1" s="1"/>
  <c r="F17" i="56"/>
  <c r="P9" i="1" s="1"/>
  <c r="E17" i="56"/>
  <c r="O9" i="1" s="1"/>
  <c r="D17" i="56"/>
  <c r="N9" i="1" s="1"/>
  <c r="C17" i="56"/>
  <c r="M9" i="1" s="1"/>
  <c r="F5" i="55"/>
  <c r="O17" i="56" l="1"/>
  <c r="L9" i="1" s="1"/>
  <c r="O19" i="55"/>
  <c r="O18" i="55"/>
  <c r="F3" i="56"/>
  <c r="F3" i="55"/>
  <c r="N16" i="56" l="1"/>
  <c r="M16" i="56"/>
  <c r="L16" i="56"/>
  <c r="K16" i="56"/>
  <c r="J16" i="56"/>
  <c r="I16" i="56"/>
  <c r="H16" i="56"/>
  <c r="G16" i="56"/>
  <c r="F16" i="56"/>
  <c r="E16" i="56"/>
  <c r="D16" i="56"/>
  <c r="N15" i="56"/>
  <c r="M15" i="56"/>
  <c r="L15" i="56"/>
  <c r="K15" i="56"/>
  <c r="J15" i="56"/>
  <c r="I15" i="56"/>
  <c r="H15" i="56"/>
  <c r="G15" i="56"/>
  <c r="F15" i="56"/>
  <c r="E15" i="56"/>
  <c r="D15" i="56"/>
  <c r="L22" i="55"/>
  <c r="H22" i="55"/>
  <c r="D22" i="55"/>
  <c r="I9" i="55"/>
  <c r="F9" i="55"/>
  <c r="A9" i="55"/>
  <c r="G6" i="55"/>
  <c r="F4" i="55"/>
  <c r="O17" i="55"/>
  <c r="L6" i="1" s="1"/>
  <c r="N17" i="55"/>
  <c r="X6" i="1" s="1"/>
  <c r="M17" i="55"/>
  <c r="W6" i="1" s="1"/>
  <c r="L17" i="55"/>
  <c r="V6" i="1" s="1"/>
  <c r="K17" i="55"/>
  <c r="U6" i="1" s="1"/>
  <c r="J17" i="55"/>
  <c r="T6" i="1" s="1"/>
  <c r="I17" i="55"/>
  <c r="S6" i="1" s="1"/>
  <c r="H17" i="55"/>
  <c r="R6" i="1" s="1"/>
  <c r="G17" i="55"/>
  <c r="Q6" i="1" s="1"/>
  <c r="F17" i="55"/>
  <c r="P6" i="1" s="1"/>
  <c r="E17" i="55"/>
  <c r="O6" i="1" s="1"/>
  <c r="D17" i="55"/>
  <c r="N6" i="1" s="1"/>
  <c r="C17" i="55"/>
  <c r="M6" i="1" s="1"/>
  <c r="N16" i="55"/>
  <c r="M16" i="55"/>
  <c r="L16" i="55"/>
  <c r="K16" i="55"/>
  <c r="J16" i="55"/>
  <c r="I16" i="55"/>
  <c r="H16" i="55"/>
  <c r="G16" i="55"/>
  <c r="F16" i="55"/>
  <c r="E16" i="55"/>
  <c r="D16" i="55"/>
  <c r="N15" i="55"/>
  <c r="M15" i="55"/>
  <c r="L15" i="55"/>
  <c r="K15" i="55"/>
  <c r="J15" i="55"/>
  <c r="I15" i="55"/>
  <c r="H15" i="55"/>
  <c r="G15" i="55"/>
  <c r="F15" i="55"/>
  <c r="E15" i="55"/>
  <c r="D15" i="55"/>
  <c r="H9" i="55"/>
</calcChain>
</file>

<file path=xl/comments1.xml><?xml version="1.0" encoding="utf-8"?>
<comments xmlns="http://schemas.openxmlformats.org/spreadsheetml/2006/main">
  <authors>
    <author>WILSON</author>
  </authors>
  <commentList>
    <comment ref="J4" authorId="0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<sst xmlns="http://schemas.openxmlformats.org/spreadsheetml/2006/main" count="880" uniqueCount="190">
  <si>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</si>
  <si>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</si>
  <si>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</si>
  <si>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</si>
  <si>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</si>
  <si>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</si>
  <si>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</si>
  <si>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</si>
  <si>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</si>
  <si>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</si>
  <si>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</si>
  <si>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</si>
  <si>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</si>
  <si>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</si>
  <si>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</si>
  <si>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</si>
  <si>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</si>
  <si>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</si>
  <si>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</si>
  <si>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</si>
  <si>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</si>
  <si>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</si>
  <si>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</si>
  <si>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</si>
  <si>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</si>
  <si>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</si>
  <si>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</si>
  <si>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</si>
  <si>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</si>
  <si>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</si>
  <si>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</si>
  <si>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</si>
  <si>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</si>
  <si>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</si>
  <si>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</si>
  <si>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</si>
  <si>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</si>
  <si>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</si>
  <si>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</si>
  <si>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</si>
  <si>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</si>
  <si>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</si>
  <si>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IN02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</si>
  <si>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</si>
  <si>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</si>
  <si>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</si>
  <si>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</si>
  <si>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</si>
  <si>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</si>
  <si>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</si>
  <si>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</si>
  <si>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</si>
  <si>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</si>
  <si>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</si>
  <si>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</si>
  <si>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</si>
  <si>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</si>
  <si>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</si>
  <si>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</si>
  <si>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</si>
  <si>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</si>
  <si>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</si>
  <si>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</si>
  <si>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</si>
  <si>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</si>
  <si>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</si>
  <si>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</si>
  <si>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</si>
  <si>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 SERVICIOS PÚBLICOS</t>
  </si>
  <si>
    <t>GESTIÓN DEL CONOCIMIENTO</t>
  </si>
  <si>
    <t>GESTIÓN FINANCIERA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</si>
  <si>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</si>
  <si>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</si>
  <si>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</si>
  <si>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</si>
  <si>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</si>
  <si>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</si>
  <si>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</si>
  <si>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</si>
  <si>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</si>
  <si>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</si>
  <si>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</si>
  <si>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</si>
  <si>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</si>
  <si>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</si>
  <si>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</si>
  <si>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</si>
  <si>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AH-GJ-</t>
  </si>
  <si>
    <t>Oportunidad en la contratación</t>
  </si>
  <si>
    <t>Favorabilidad</t>
  </si>
  <si>
    <t>Número de contratos oportunos /
Número total de contratos *100</t>
  </si>
  <si>
    <t>Entre 60% y 79%</t>
  </si>
  <si>
    <t>Menor al 60%</t>
  </si>
  <si>
    <t>Entre 80% y 100%</t>
  </si>
  <si>
    <t>Número de contratos oportunos</t>
  </si>
  <si>
    <t>No. Total de contratos</t>
  </si>
  <si>
    <t>Número de fallos favorables / Número de procesos fallados en el periodo *100</t>
  </si>
  <si>
    <t>Número de fallos favorables</t>
  </si>
  <si>
    <t xml:space="preserve">Número de procesos fallados en el periódo </t>
  </si>
  <si>
    <t>IN03</t>
  </si>
  <si>
    <t>Entre 90% y 100%</t>
  </si>
  <si>
    <t>IN04</t>
  </si>
  <si>
    <t>Medir el nivel de cumplimiento en la elaboración de contratos.</t>
  </si>
  <si>
    <t>Medir el numero de fallos favorables que Aguas del Huila.</t>
  </si>
  <si>
    <t>Consultas juridicas</t>
  </si>
  <si>
    <t>Asesoria juridica externa</t>
  </si>
  <si>
    <t>Elaboración de los Contratos.</t>
  </si>
  <si>
    <t>Gestión Judicial ( tutelas)</t>
  </si>
  <si>
    <t>Gestión Judicial (demandas contestadas)</t>
  </si>
  <si>
    <t>IN05</t>
  </si>
  <si>
    <t>IN06</t>
  </si>
  <si>
    <t>IN07</t>
  </si>
  <si>
    <t>Medir el nivel de eficiencia en el cumplimiento de la elaboración de los contratos con base en los estudios previos recibidos.</t>
  </si>
  <si>
    <t>IN08</t>
  </si>
  <si>
    <t>Revisión de cumplimiento de requisitos para la elaboracion de contratos.</t>
  </si>
  <si>
    <t>IN09</t>
  </si>
  <si>
    <t xml:space="preserve">Proceso de selección contratistas </t>
  </si>
  <si>
    <t>IN10</t>
  </si>
  <si>
    <t>Derecho de Petición</t>
  </si>
  <si>
    <t>Entre 61% y 89%</t>
  </si>
  <si>
    <t>Entre 61% y 99%</t>
  </si>
  <si>
    <t>Número de asuntos manejados por asesor externo / Número de poderes otorgados *100</t>
  </si>
  <si>
    <t>Número  tutelas contestadas / Número de auto de admisión de acción de tutela*100</t>
  </si>
  <si>
    <t>Número de peticiones contestadas / Número de solictudes radicas*100</t>
  </si>
  <si>
    <t>Total de contratos realizados con estudios previos</t>
  </si>
  <si>
    <t>Total de contratos realizados con estudios previos / Total contratos elaborados en el periodo *100</t>
  </si>
  <si>
    <t>Total contratos elaborados en el periódo</t>
  </si>
  <si>
    <t>Número de demandas constestadas</t>
  </si>
  <si>
    <t>Número de poderes otorgados dentro del término legal para contestar demandas.</t>
  </si>
  <si>
    <t>Número de  demandas  contestadas / Número de poderes otorgados dentro del término legal para constestar las demandas*100</t>
  </si>
  <si>
    <t>Número de solicitudes con requisitos cumplidos</t>
  </si>
  <si>
    <t>Número de solicitudes de contratos</t>
  </si>
  <si>
    <t>Número de solicitudes con requisitos cumplidos / Solicitudes de contrato *100</t>
  </si>
  <si>
    <t>Número de procesos de selección</t>
  </si>
  <si>
    <t>Número de proyectos viabilizados y aprobados en el presupuesto</t>
  </si>
  <si>
    <t>Número de procesos de selección / Número de proyectos viabilizados y aprobados en el presupuesto*100</t>
  </si>
  <si>
    <t>Número de peticiones contestadas</t>
  </si>
  <si>
    <t>Número de solicitudes radicadas.</t>
  </si>
  <si>
    <t>Dar respuesta a consulta jurídicas</t>
  </si>
  <si>
    <t>Controlar  la gestión juridica de los asesores externos.</t>
  </si>
  <si>
    <t>Medir el número de tutelas contestadas detro del término legal.</t>
  </si>
  <si>
    <t>Medir el número de demandas contestadas detro del término legal.</t>
  </si>
  <si>
    <t>Medir el cumplimiento de requisitos que realizan las diferentes áreas que generan la necesidad del contrato.</t>
  </si>
  <si>
    <t>Medir el número de procesos de selección de contratistas.</t>
  </si>
  <si>
    <t>Medir la oportunidad de respuesta de los derechos de petición.</t>
  </si>
  <si>
    <t>consulta jurídicas contestadas/ consultas jurídicas solictadas*100</t>
  </si>
  <si>
    <t>Consulta jurídicas constestadas</t>
  </si>
  <si>
    <t>Consulta jurídicas solicitadas</t>
  </si>
  <si>
    <t>Número de asuntos manejados por asesor externo</t>
  </si>
  <si>
    <t>Número de poderes otorgados</t>
  </si>
  <si>
    <t>Número tutelas contestadas</t>
  </si>
  <si>
    <t>Número de auto de admisión de acción de tutela</t>
  </si>
  <si>
    <t>RESULTADOS DE LA VIGENCIA</t>
  </si>
  <si>
    <t>META 2018</t>
  </si>
  <si>
    <t>RESULTADOS VIGENCIA 2018</t>
  </si>
  <si>
    <t>VIGENCIA 2018</t>
  </si>
  <si>
    <t>META  AÑO 2018</t>
  </si>
  <si>
    <t xml:space="preserve">En este mes se gestinaron 96 contratos de los cuales se celebraron a su totalidad. </t>
  </si>
  <si>
    <t xml:space="preserve">Atendiendo a la normatividad que se encuntra vigente de la ley de garantias solo se ha adelantado un proceso de contratacion que se realizo por solicitud abreviada de oferta. </t>
  </si>
  <si>
    <t xml:space="preserve">Dentro de este periodo no se ha proferido fallo alguno. </t>
  </si>
  <si>
    <t xml:space="preserve">Dentro de este periodo se dio tramite a todos y cada uno de la consultas que se generaron, siendo atendidas de manera oportuna. </t>
  </si>
  <si>
    <t xml:space="preserve">Dentro de este periodo no se presento tutela alguna. </t>
  </si>
  <si>
    <t xml:space="preserve">Dentro de este periodo se presento una tutela la cual se contesto de manera oportuna. </t>
  </si>
  <si>
    <t xml:space="preserve">Dentro de este periodo no se ha presentado novedad alguna. </t>
  </si>
  <si>
    <t xml:space="preserve">Dentro de este periodo no se ha presentado novedad alguna, y el asesor viene manejando lo mismo asuntos. </t>
  </si>
  <si>
    <t xml:space="preserve">Se reporta un contrato no realizado toda vez que al momento de realizarse la revision se evidencia que dos contratos iban a desarrollar las mismas actividades. </t>
  </si>
  <si>
    <t xml:space="preserve">En este mes se gestinaron 96 contratos de los cuales se celebraron a su totalidad y se celebraron los contratos de obra que contaban con su recpectiva viabilidad. </t>
  </si>
  <si>
    <t xml:space="preserve">Dentro de este periodo se dio tramite de manera oportuna a todas las peticiones radicadas. </t>
  </si>
  <si>
    <t>Atendiendo a la normatividad que se encuntra vigente de la ley de garantias solo se ha adelantado tres proceso de contratacion.</t>
  </si>
  <si>
    <t xml:space="preserve"> no se ha adelantado ningun procesos de selección. </t>
  </si>
  <si>
    <t xml:space="preserve"> se ha adelantado tres proceso de contratacion.</t>
  </si>
  <si>
    <t xml:space="preserve"> se ha adelantado tres proceso de contratacion, de los cuales dos son de obra y cuentan con sus respectiva viabilidad. </t>
  </si>
  <si>
    <t xml:space="preserve">Los contratos han resultado de los procesos de selección abreviada de oferta que se han adelantado. </t>
  </si>
  <si>
    <t xml:space="preserve">Se otrogo poder para manejar demanda presentada por la señora Norma Constanza Herrera. </t>
  </si>
  <si>
    <t xml:space="preserve"> se ha adelantado siete proceso de contratacion, de los cuales dos son una de obra y el otro de interventoria. </t>
  </si>
  <si>
    <t xml:space="preserve"> se ha adelantado 18  proceso de contratacion, de los cuales hay 7 son que son de obra e interventoria. </t>
  </si>
  <si>
    <t xml:space="preserve">Solo se realizaron contratos de perestacion de servicios para personal de apoyo. </t>
  </si>
  <si>
    <t xml:space="preserve">dentro de este perido existieron 3 fallos los cuales fueron a favor de la entidad. </t>
  </si>
  <si>
    <t>no existieron consultas en este periodo</t>
  </si>
  <si>
    <t>Se otrogo poder para contestar una demanda.</t>
  </si>
  <si>
    <t xml:space="preserve">Se otrogo poder para contestar una demanda y manejar otro asunto. </t>
  </si>
  <si>
    <t xml:space="preserve">Existen asuntos que son manejdos por el asesor exteno que no requiere que se otrogue poder dentro de los cuales se enceuntran: 1, cartera de dificil cobro. 2, asesoria junta directiva. 3, emitir conceptos juridicos laborales. 4, Represnetar a la entidad ante el sindicato. 5, Rendir informes de los estaods de los procesos a la revisora fiscal y al genrente. 6, Asistencia juridica en asuntos administrativos. </t>
  </si>
  <si>
    <t>Se han adelantado proceso de solicitud abreviada de afertas con el fin de contratar los proyectos que se encuntras viabilizados por el MVCT y contratacion directa para personal de apoyo</t>
  </si>
  <si>
    <t>Se han adelantado proceso de solicitud abreviada de afertas con el fin de contratar los proyectos que se encuntras viabilizados por el MVCT, somunistros y contratacion directa para personal de apoyo</t>
  </si>
  <si>
    <t>Se han adelantado proceso de solicitud  abreviada de afertas con el fin de contratar los proyectos que se encuntras viabilizados por el MVCT y contratacion directa para personal de apoyo</t>
  </si>
  <si>
    <t xml:space="preserve">Se han adelantado proceso de solcitud abreviada de afertas </t>
  </si>
  <si>
    <t>Se han adelantado proceso de solicitud  abreviada de afertas con el fin de contratarinterventorias, suministro y contratacion directa para personal de apoyo</t>
  </si>
  <si>
    <t xml:space="preserve"> se ha adelantado 10  proceso de contratacion, de los cuales hay 1 de interventoria. </t>
  </si>
  <si>
    <t xml:space="preserve">Los contratos han resultado de los diferentes procesos de selección que se han adelantado. </t>
  </si>
  <si>
    <t xml:space="preserve">dentro de este perido existieron 2 fallos los cuales fueron a favor de la entidad.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</si>
</sst>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9" fontId="10" fillId="0" borderId="1" xfId="1" applyNumberFormat="1" applyFont="1" applyFill="1" applyBorder="1" applyAlignment="1">
      <alignment vertical="center"/>
    </xf>
    <xf numFmtId="164" fontId="8" fillId="7" borderId="1" xfId="1" applyNumberFormat="1" applyFont="1" applyFill="1" applyBorder="1" applyAlignment="1">
      <alignment horizontal="right" vertical="center"/>
    </xf>
    <xf numFmtId="164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0" fontId="14" fillId="7" borderId="29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textRotation="90" wrapText="1"/>
    </xf>
    <xf numFmtId="164" fontId="15" fillId="0" borderId="35" xfId="0" applyNumberFormat="1" applyFont="1" applyBorder="1" applyAlignment="1">
      <alignment horizontal="center" vertical="center" textRotation="90" wrapText="1"/>
    </xf>
    <xf numFmtId="0" fontId="15" fillId="8" borderId="35" xfId="0" applyFont="1" applyFill="1" applyBorder="1" applyAlignment="1">
      <alignment horizontal="center" vertical="center" textRotation="90" wrapText="1"/>
    </xf>
    <xf numFmtId="0" fontId="19" fillId="5" borderId="35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5" xfId="1" applyFont="1" applyBorder="1" applyAlignment="1">
      <alignment horizontal="justify" vertical="top" wrapText="1"/>
    </xf>
    <xf numFmtId="0" fontId="17" fillId="0" borderId="35" xfId="0" applyFont="1" applyBorder="1" applyAlignment="1">
      <alignment horizontal="justify" vertical="top" wrapText="1"/>
    </xf>
    <xf numFmtId="164" fontId="10" fillId="0" borderId="1" xfId="1" applyNumberFormat="1" applyFont="1" applyFill="1" applyBorder="1" applyAlignment="1">
      <alignment vertical="center"/>
    </xf>
    <xf numFmtId="49" fontId="5" fillId="0" borderId="35" xfId="0" applyNumberFormat="1" applyFont="1" applyFill="1" applyBorder="1" applyAlignment="1">
      <alignment horizontal="center" vertical="top"/>
    </xf>
    <xf numFmtId="0" fontId="16" fillId="0" borderId="35" xfId="0" applyFont="1" applyFill="1" applyBorder="1" applyAlignment="1">
      <alignment vertical="top" wrapText="1"/>
    </xf>
    <xf numFmtId="0" fontId="21" fillId="0" borderId="0" xfId="0" applyFont="1"/>
    <xf numFmtId="0" fontId="25" fillId="0" borderId="0" xfId="0" applyFont="1"/>
    <xf numFmtId="0" fontId="2" fillId="0" borderId="35" xfId="0" applyFont="1" applyFill="1" applyBorder="1" applyAlignment="1">
      <alignment horizontal="center" vertical="center" textRotation="90" wrapText="1"/>
    </xf>
    <xf numFmtId="9" fontId="3" fillId="0" borderId="35" xfId="1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3" fillId="0" borderId="35" xfId="0" applyFont="1" applyFill="1" applyBorder="1" applyAlignment="1">
      <alignment vertical="top" wrapText="1"/>
    </xf>
    <xf numFmtId="164" fontId="15" fillId="0" borderId="35" xfId="0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justify" vertical="top" wrapText="1"/>
    </xf>
    <xf numFmtId="0" fontId="10" fillId="2" borderId="1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justify" vertical="top" wrapText="1"/>
    </xf>
    <xf numFmtId="164" fontId="8" fillId="0" borderId="1" xfId="1" applyNumberFormat="1" applyFont="1" applyFill="1" applyBorder="1" applyAlignment="1">
      <alignment vertical="center"/>
    </xf>
    <xf numFmtId="164" fontId="14" fillId="7" borderId="15" xfId="1" applyNumberFormat="1" applyFont="1" applyFill="1" applyBorder="1" applyAlignment="1">
      <alignment horizontal="right" vertical="center"/>
    </xf>
    <xf numFmtId="164" fontId="14" fillId="7" borderId="15" xfId="1" applyNumberFormat="1" applyFont="1" applyFill="1" applyBorder="1" applyAlignment="1">
      <alignment vertical="center"/>
    </xf>
    <xf numFmtId="9" fontId="8" fillId="0" borderId="1" xfId="1" applyNumberFormat="1" applyFont="1" applyFill="1" applyBorder="1" applyAlignment="1">
      <alignment vertical="center"/>
    </xf>
    <xf numFmtId="164" fontId="10" fillId="7" borderId="15" xfId="1" applyNumberFormat="1" applyFont="1" applyFill="1" applyBorder="1" applyAlignment="1">
      <alignment horizontal="right" vertical="center"/>
    </xf>
    <xf numFmtId="164" fontId="10" fillId="7" borderId="15" xfId="1" applyNumberFormat="1" applyFont="1" applyFill="1" applyBorder="1" applyAlignment="1">
      <alignment vertical="center"/>
    </xf>
    <xf numFmtId="0" fontId="26" fillId="9" borderId="36" xfId="0" applyFont="1" applyFill="1" applyBorder="1" applyAlignment="1">
      <alignment horizontal="center"/>
    </xf>
    <xf numFmtId="0" fontId="22" fillId="0" borderId="40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4" fillId="8" borderId="35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 textRotation="90" wrapText="1"/>
    </xf>
    <xf numFmtId="0" fontId="6" fillId="8" borderId="35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textRotation="90" wrapText="1"/>
    </xf>
    <xf numFmtId="0" fontId="4" fillId="8" borderId="35" xfId="0" applyFont="1" applyFill="1" applyBorder="1" applyAlignment="1">
      <alignment horizontal="center" vertical="center" textRotation="90" wrapText="1"/>
    </xf>
    <xf numFmtId="0" fontId="18" fillId="8" borderId="32" xfId="0" applyFont="1" applyFill="1" applyBorder="1" applyAlignment="1">
      <alignment horizontal="right" vertical="center" wrapText="1"/>
    </xf>
    <xf numFmtId="0" fontId="18" fillId="8" borderId="33" xfId="0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0" borderId="45" xfId="1" applyFont="1" applyBorder="1" applyAlignment="1">
      <alignment horizontal="justify" vertical="top" wrapText="1"/>
    </xf>
    <xf numFmtId="0" fontId="9" fillId="0" borderId="43" xfId="1" applyFont="1" applyBorder="1" applyAlignment="1">
      <alignment horizontal="justify" vertical="top" wrapText="1"/>
    </xf>
    <xf numFmtId="0" fontId="9" fillId="0" borderId="46" xfId="1" applyFont="1" applyBorder="1" applyAlignment="1">
      <alignment horizontal="justify" vertical="top" wrapText="1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1" xfId="1" applyFont="1" applyFill="1" applyBorder="1" applyAlignment="1">
      <alignment horizontal="left" vertical="center"/>
    </xf>
    <xf numFmtId="0" fontId="10" fillId="7" borderId="28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0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8" fillId="7" borderId="42" xfId="1" applyFont="1" applyFill="1" applyBorder="1" applyAlignment="1">
      <alignment horizontal="left" vertical="center"/>
    </xf>
    <xf numFmtId="0" fontId="8" fillId="7" borderId="43" xfId="1" applyFont="1" applyFill="1" applyBorder="1" applyAlignment="1">
      <alignment horizontal="left" vertical="center"/>
    </xf>
    <xf numFmtId="0" fontId="8" fillId="7" borderId="44" xfId="1" applyFont="1" applyFill="1" applyBorder="1" applyAlignment="1">
      <alignment horizontal="left" vertical="center"/>
    </xf>
    <xf numFmtId="0" fontId="9" fillId="7" borderId="11" xfId="1" applyFont="1" applyFill="1" applyBorder="1" applyAlignment="1">
      <alignment horizontal="justify" vertical="top" wrapText="1"/>
    </xf>
    <xf numFmtId="0" fontId="9" fillId="7" borderId="12" xfId="1" applyFont="1" applyFill="1" applyBorder="1" applyAlignment="1">
      <alignment horizontal="justify" vertical="top" wrapText="1"/>
    </xf>
    <xf numFmtId="0" fontId="14" fillId="0" borderId="29" xfId="1" applyFont="1" applyFill="1" applyBorder="1" applyAlignment="1">
      <alignment horizontal="center" vertical="center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9" borderId="6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4" xfId="1" applyNumberFormat="1" applyFont="1" applyFill="1" applyBorder="1" applyAlignment="1">
      <alignment horizontal="center" vertical="center"/>
    </xf>
    <xf numFmtId="0" fontId="10" fillId="7" borderId="25" xfId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5" xfId="1" applyFont="1" applyFill="1" applyBorder="1" applyAlignment="1">
      <alignment horizontal="center" vertical="center"/>
    </xf>
    <xf numFmtId="0" fontId="11" fillId="7" borderId="26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0" fillId="7" borderId="18" xfId="1" applyFont="1" applyFill="1" applyBorder="1" applyAlignment="1">
      <alignment horizontal="center" vertical="center" textRotation="90"/>
    </xf>
    <xf numFmtId="0" fontId="10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2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3" xfId="1" applyFont="1" applyFill="1" applyBorder="1" applyAlignment="1">
      <alignment horizontal="center" vertical="center"/>
    </xf>
    <xf numFmtId="0" fontId="10" fillId="4" borderId="23" xfId="1" applyFont="1" applyFill="1" applyBorder="1" applyAlignment="1">
      <alignment horizontal="center" vertical="center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0" fillId="7" borderId="15" xfId="1" applyFont="1" applyFill="1" applyBorder="1" applyAlignment="1">
      <alignment horizontal="left" vertical="center"/>
    </xf>
    <xf numFmtId="2" fontId="10" fillId="7" borderId="31" xfId="1" applyNumberFormat="1" applyFont="1" applyFill="1" applyBorder="1" applyAlignment="1">
      <alignment horizontal="left" vertical="center"/>
    </xf>
    <xf numFmtId="0" fontId="8" fillId="7" borderId="5" xfId="1" applyFont="1" applyFill="1" applyBorder="1" applyAlignment="1">
      <alignment horizontal="center" vertical="center"/>
    </xf>
    <xf numFmtId="0" fontId="8" fillId="7" borderId="6" xfId="1" applyFont="1" applyFill="1" applyBorder="1" applyAlignment="1">
      <alignment horizontal="center" vertical="center"/>
    </xf>
    <xf numFmtId="0" fontId="8" fillId="7" borderId="7" xfId="1" applyFont="1" applyFill="1" applyBorder="1" applyAlignment="1">
      <alignment horizontal="center" vertical="center"/>
    </xf>
    <xf numFmtId="9" fontId="10" fillId="7" borderId="24" xfId="1" applyNumberFormat="1" applyFont="1" applyFill="1" applyBorder="1" applyAlignment="1">
      <alignment horizontal="center" vertical="center" wrapText="1"/>
    </xf>
    <xf numFmtId="0" fontId="10" fillId="7" borderId="25" xfId="1" applyFont="1" applyFill="1" applyBorder="1" applyAlignment="1">
      <alignment horizontal="center" vertical="center" wrapText="1"/>
    </xf>
    <xf numFmtId="0" fontId="10" fillId="7" borderId="26" xfId="1" applyFont="1" applyFill="1" applyBorder="1" applyAlignment="1">
      <alignment horizontal="center" vertical="center" wrapText="1"/>
    </xf>
    <xf numFmtId="9" fontId="10" fillId="7" borderId="2" xfId="1" applyNumberFormat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17" fontId="9" fillId="0" borderId="42" xfId="1" applyNumberFormat="1" applyFont="1" applyBorder="1" applyAlignment="1">
      <alignment horizontal="center" vertical="center" wrapText="1"/>
    </xf>
    <xf numFmtId="17" fontId="9" fillId="0" borderId="44" xfId="1" applyNumberFormat="1" applyFont="1" applyBorder="1" applyAlignment="1">
      <alignment horizontal="center" vertical="center" wrapText="1"/>
    </xf>
    <xf numFmtId="0" fontId="12" fillId="0" borderId="45" xfId="1" applyFont="1" applyFill="1" applyBorder="1" applyAlignment="1">
      <alignment horizontal="center" vertical="center" wrapText="1"/>
    </xf>
    <xf numFmtId="0" fontId="12" fillId="0" borderId="43" xfId="1" applyFont="1" applyFill="1" applyBorder="1" applyAlignment="1">
      <alignment horizontal="center" vertical="center" wrapText="1"/>
    </xf>
    <xf numFmtId="0" fontId="12" fillId="0" borderId="46" xfId="1" applyFont="1" applyFill="1" applyBorder="1" applyAlignment="1">
      <alignment horizontal="center" vertical="center" wrapText="1"/>
    </xf>
    <xf numFmtId="0" fontId="13" fillId="0" borderId="42" xfId="1" applyFont="1" applyFill="1" applyBorder="1" applyAlignment="1">
      <alignment horizontal="center" vertical="center"/>
    </xf>
    <xf numFmtId="0" fontId="13" fillId="0" borderId="44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23-4CF1-9287-9C0283FAE3C7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23-4CF1-9287-9C0283FAE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8272"/>
        <c:axId val="173400064"/>
      </c:lineChart>
      <c:catAx>
        <c:axId val="17339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73400064"/>
        <c:crosses val="autoZero"/>
        <c:auto val="1"/>
        <c:lblAlgn val="ctr"/>
        <c:lblOffset val="100"/>
        <c:noMultiLvlLbl val="0"/>
      </c:catAx>
      <c:valAx>
        <c:axId val="1734000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3398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22" l="0.70000000000000062" r="0.70000000000000062" t="0.75000000000000622" header="0.30000000000000032" footer="0.3000000000000003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'10'!$C$14:$N$14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'10'!$C$16:$N$16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D5-4D87-8CEC-D558C3CD1D2E}"/>
            </c:ext>
          </c:extLst>
        </c:ser>
        <c:ser>
          <c:idx val="1"/>
          <c:order val="1"/>
          <c:tx>
            <c:strRef>
              <c:f>'10'!$A$17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'10'!$C$14:$N$14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'10'!$C$17:$N$17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D5-4D87-8CEC-D558C3CD1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82912"/>
        <c:axId val="140640640"/>
      </c:lineChart>
      <c:catAx>
        <c:axId val="1409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40640640"/>
        <c:crosses val="autoZero"/>
        <c:auto val="1"/>
        <c:lblAlgn val="ctr"/>
        <c:lblOffset val="100"/>
        <c:noMultiLvlLbl val="0"/>
      </c:catAx>
      <c:valAx>
        <c:axId val="140640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40982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9A-4586-9568-7922BFE66A2F}"/>
            </c:ext>
          </c:extLst>
        </c:ser>
        <c:ser>
          <c:idx val="1"/>
          <c:order val="1"/>
          <c:tx>
            <c:strRef>
              <c:f>'02'!$A$17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'02'!$C$14:$N$14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'02'!$C$17:$N$17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9A-4586-9568-7922BFE66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35040"/>
        <c:axId val="202136576"/>
      </c:lineChart>
      <c:catAx>
        <c:axId val="20213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202136576"/>
        <c:crosses val="autoZero"/>
        <c:auto val="1"/>
        <c:lblAlgn val="ctr"/>
        <c:lblOffset val="100"/>
        <c:noMultiLvlLbl val="0"/>
      </c:catAx>
      <c:valAx>
        <c:axId val="2021365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2135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28276954820701E-2"/>
          <c:y val="7.0393528677767742E-2"/>
          <c:w val="0.64498522133181202"/>
          <c:h val="0.8088997891656986"/>
        </c:manualLayout>
      </c:layout>
      <c:lineChart>
        <c:grouping val="standard"/>
        <c:varyColors val="0"/>
        <c:ser>
          <c:idx val="0"/>
          <c:order val="0"/>
          <c:tx>
            <c:strRef>
              <c:f>'03'!$A$16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F0-4DDD-9266-F92230259A24}"/>
            </c:ext>
          </c:extLst>
        </c:ser>
        <c:ser>
          <c:idx val="1"/>
          <c:order val="1"/>
          <c:tx>
            <c:strRef>
              <c:f>'03'!$A$17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'03'!$C$14:$N$14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'03'!$C$17:$N$17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F0-4DDD-9266-F92230259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83424"/>
        <c:axId val="202184960"/>
      </c:lineChart>
      <c:catAx>
        <c:axId val="202183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202184960"/>
        <c:crosses val="autoZero"/>
        <c:auto val="1"/>
        <c:lblAlgn val="ctr"/>
        <c:lblOffset val="100"/>
        <c:noMultiLvlLbl val="0"/>
      </c:catAx>
      <c:valAx>
        <c:axId val="2021849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2183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'04'!$A$16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16-448B-8C27-26CFF5B92CE2}"/>
            </c:ext>
          </c:extLst>
        </c:ser>
        <c:ser>
          <c:idx val="1"/>
          <c:order val="1"/>
          <c:tx>
            <c:strRef>
              <c:f>'04'!$A$17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'04'!$C$14:$N$14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'04'!$C$17:$N$17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16-448B-8C27-26CFF5B92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91968"/>
        <c:axId val="201493504"/>
      </c:lineChart>
      <c:catAx>
        <c:axId val="201491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201493504"/>
        <c:crosses val="autoZero"/>
        <c:auto val="1"/>
        <c:lblAlgn val="ctr"/>
        <c:lblOffset val="100"/>
        <c:noMultiLvlLbl val="0"/>
      </c:catAx>
      <c:valAx>
        <c:axId val="2014935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1491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'05'!$A$16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'05'!$C$14:$N$14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'05'!$C$16:$N$16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04-4D54-A1CB-76442F7AFE12}"/>
            </c:ext>
          </c:extLst>
        </c:ser>
        <c:ser>
          <c:idx val="1"/>
          <c:order val="1"/>
          <c:tx>
            <c:strRef>
              <c:f>'05'!$A$17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'05'!$C$14:$N$14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'05'!$C$17:$N$17</c:f>
              <c:numCache>
                <c:formatCode>0.0%</c:formatCode>
                <c:ptCount val="12"/>
                <c:pt idx="0">
                  <c:v>1.0857142857142856</c:v>
                </c:pt>
                <c:pt idx="1">
                  <c:v>1.0857142857142856</c:v>
                </c:pt>
                <c:pt idx="2">
                  <c:v>1.0857142857142856</c:v>
                </c:pt>
                <c:pt idx="3">
                  <c:v>1.1714285714285715</c:v>
                </c:pt>
                <c:pt idx="4">
                  <c:v>1.1714285714285715</c:v>
                </c:pt>
                <c:pt idx="5">
                  <c:v>1.1666666666666667</c:v>
                </c:pt>
                <c:pt idx="6">
                  <c:v>1.1666666666666667</c:v>
                </c:pt>
                <c:pt idx="7">
                  <c:v>1.1621621621621621</c:v>
                </c:pt>
                <c:pt idx="8">
                  <c:v>1.1538461538461537</c:v>
                </c:pt>
                <c:pt idx="9">
                  <c:v>1.1538461538461537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04-4D54-A1CB-76442F7AF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4384"/>
        <c:axId val="202225920"/>
      </c:lineChart>
      <c:catAx>
        <c:axId val="202224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202225920"/>
        <c:crosses val="autoZero"/>
        <c:auto val="1"/>
        <c:lblAlgn val="ctr"/>
        <c:lblOffset val="100"/>
        <c:noMultiLvlLbl val="0"/>
      </c:catAx>
      <c:valAx>
        <c:axId val="2022259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2224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'06'!$A$16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'06'!$C$14:$N$14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'06'!$C$16:$N$16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D4-4C9E-AFFB-50B9915A34F9}"/>
            </c:ext>
          </c:extLst>
        </c:ser>
        <c:ser>
          <c:idx val="1"/>
          <c:order val="1"/>
          <c:tx>
            <c:strRef>
              <c:f>'06'!$A$17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'06'!$C$14:$N$14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'06'!$C$17:$N$17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D4-4C9E-AFFB-50B9915A3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2016"/>
        <c:axId val="139863552"/>
      </c:lineChart>
      <c:catAx>
        <c:axId val="13986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39863552"/>
        <c:crosses val="autoZero"/>
        <c:auto val="1"/>
        <c:lblAlgn val="ctr"/>
        <c:lblOffset val="100"/>
        <c:noMultiLvlLbl val="0"/>
      </c:catAx>
      <c:valAx>
        <c:axId val="1398635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39862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'07'!$A$16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'07'!$C$14:$N$14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'07'!$C$16:$N$16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BB-4B31-AA1B-F8B198056DF0}"/>
            </c:ext>
          </c:extLst>
        </c:ser>
        <c:ser>
          <c:idx val="1"/>
          <c:order val="1"/>
          <c:tx>
            <c:strRef>
              <c:f>'07'!$A$17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'07'!$C$14:$N$14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'07'!$C$17:$N$17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BB-4B31-AA1B-F8B198056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13536"/>
        <c:axId val="139916032"/>
      </c:lineChart>
      <c:catAx>
        <c:axId val="13971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39916032"/>
        <c:crosses val="autoZero"/>
        <c:auto val="1"/>
        <c:lblAlgn val="ctr"/>
        <c:lblOffset val="100"/>
        <c:noMultiLvlLbl val="0"/>
      </c:catAx>
      <c:valAx>
        <c:axId val="1399160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3971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'08'!$A$16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'08'!$C$14:$N$14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'08'!$C$16:$N$16</c:f>
              <c:numCache>
                <c:formatCode>0.0%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64-4D0C-83E4-30B40CCE300E}"/>
            </c:ext>
          </c:extLst>
        </c:ser>
        <c:ser>
          <c:idx val="1"/>
          <c:order val="1"/>
          <c:tx>
            <c:strRef>
              <c:f>'08'!$A$17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'08'!$C$14:$N$14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'08'!$C$17:$N$17</c:f>
              <c:numCache>
                <c:formatCode>0.0%</c:formatCode>
                <c:ptCount val="12"/>
                <c:pt idx="0">
                  <c:v>0.98969072164948457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64-4D0C-83E4-30B40CCE3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2208"/>
        <c:axId val="140863744"/>
      </c:lineChart>
      <c:catAx>
        <c:axId val="14086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40863744"/>
        <c:crosses val="autoZero"/>
        <c:auto val="1"/>
        <c:lblAlgn val="ctr"/>
        <c:lblOffset val="100"/>
        <c:noMultiLvlLbl val="0"/>
      </c:catAx>
      <c:valAx>
        <c:axId val="1408637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408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'09'!$A$16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'09'!$C$14:$N$14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'09'!$C$16:$N$16</c:f>
              <c:numCache>
                <c:formatCode>0.0%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F2-47A2-BAB1-E96C5586E7BF}"/>
            </c:ext>
          </c:extLst>
        </c:ser>
        <c:ser>
          <c:idx val="1"/>
          <c:order val="1"/>
          <c:tx>
            <c:strRef>
              <c:f>'09'!$A$17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'09'!$C$14:$N$14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'09'!$C$17:$N$17</c:f>
              <c:numCache>
                <c:formatCode>0.0%</c:formatCode>
                <c:ptCount val="12"/>
                <c:pt idx="0">
                  <c:v>13.714285714285714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1.5</c:v>
                </c:pt>
                <c:pt idx="5">
                  <c:v>2.5</c:v>
                </c:pt>
                <c:pt idx="6">
                  <c:v>3.5</c:v>
                </c:pt>
                <c:pt idx="7">
                  <c:v>0</c:v>
                </c:pt>
                <c:pt idx="8">
                  <c:v>2.5714285714285716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F2-47A2-BAB1-E96C5586E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00064"/>
        <c:axId val="141001856"/>
      </c:lineChart>
      <c:catAx>
        <c:axId val="14100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141001856"/>
        <c:crosses val="autoZero"/>
        <c:auto val="1"/>
        <c:lblAlgn val="ctr"/>
        <c:lblOffset val="100"/>
        <c:noMultiLvlLbl val="0"/>
      </c:catAx>
      <c:valAx>
        <c:axId val="1410018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41000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57150</xdr:rowOff>
        </xdr:from>
        <xdr:to>
          <xdr:col>2</xdr:col>
          <xdr:colOff>495300</xdr:colOff>
          <xdr:row>1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8"/>
  <sheetViews>
    <sheetView zoomScaleNormal="100" workbookViewId="0">
      <pane ySplit="5" topLeftCell="A6" activePane="bottomLeft" state="frozen"/>
      <selection activeCell="F1" sqref="F1"/>
      <selection pane="bottomLeft" activeCell="C7" sqref="C7"/>
    </sheetView>
  </sheetViews>
  <sheetFormatPr baseColWidth="10" defaultRowHeight="15" x14ac:dyDescent="0.25"/>
  <cols>
    <col min="1" max="1" width="4.140625" style="2" customWidth="1"/>
    <col min="2" max="2" width="18.7109375" customWidth="1"/>
    <col min="3" max="3" width="28.5703125" customWidth="1"/>
    <col min="4" max="4" width="19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4" width="4.28515625" customWidth="1"/>
    <col min="25" max="25" width="6.140625" customWidth="1"/>
    <col min="26" max="26" width="0" hidden="1" customWidth="1"/>
    <col min="27" max="27" width="5.7109375" customWidth="1"/>
    <col min="29" max="30" width="11.42578125" customWidth="1"/>
  </cols>
  <sheetData>
    <row r="1" spans="1:27" s="2" customFormat="1" ht="20.25" customHeight="1" thickTop="1" x14ac:dyDescent="0.25">
      <c r="A1" s="55"/>
      <c r="B1" s="56"/>
      <c r="C1" s="57"/>
      <c r="D1" s="49" t="s">
        <v>43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1"/>
    </row>
    <row r="2" spans="1:27" s="2" customFormat="1" ht="12.75" customHeight="1" thickBot="1" x14ac:dyDescent="0.3">
      <c r="A2" s="58"/>
      <c r="B2" s="59"/>
      <c r="C2" s="60"/>
      <c r="D2" s="52" t="s">
        <v>60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7" s="2" customFormat="1" ht="18" customHeight="1" thickTop="1" thickBot="1" x14ac:dyDescent="0.3">
      <c r="A3" s="66" t="s">
        <v>44</v>
      </c>
      <c r="B3" s="67"/>
      <c r="C3" s="67"/>
      <c r="D3" s="67"/>
      <c r="E3" s="67"/>
      <c r="F3" s="67"/>
      <c r="G3" s="67"/>
      <c r="H3" s="67"/>
      <c r="I3" s="67"/>
      <c r="J3" s="68" t="s">
        <v>64</v>
      </c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</row>
    <row r="4" spans="1:27" s="2" customFormat="1" ht="30.75" customHeight="1" thickTop="1" thickBot="1" x14ac:dyDescent="0.3">
      <c r="A4" s="61" t="s">
        <v>1</v>
      </c>
      <c r="B4" s="61"/>
      <c r="C4" s="61" t="s">
        <v>2</v>
      </c>
      <c r="D4" s="61" t="s">
        <v>5</v>
      </c>
      <c r="E4" s="64" t="s">
        <v>40</v>
      </c>
      <c r="F4" s="64" t="s">
        <v>59</v>
      </c>
      <c r="G4" s="61" t="s">
        <v>6</v>
      </c>
      <c r="H4" s="61"/>
      <c r="I4" s="61"/>
      <c r="J4" s="62" t="s">
        <v>39</v>
      </c>
      <c r="K4" s="62" t="s">
        <v>153</v>
      </c>
      <c r="L4" s="63" t="s">
        <v>154</v>
      </c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7" s="1" customFormat="1" ht="31.5" customHeight="1" thickTop="1" thickBot="1" x14ac:dyDescent="0.25">
      <c r="A5" s="61"/>
      <c r="B5" s="61"/>
      <c r="C5" s="61"/>
      <c r="D5" s="61"/>
      <c r="E5" s="65"/>
      <c r="F5" s="65"/>
      <c r="G5" s="22" t="s">
        <v>7</v>
      </c>
      <c r="H5" s="23" t="s">
        <v>54</v>
      </c>
      <c r="I5" s="24" t="s">
        <v>55</v>
      </c>
      <c r="J5" s="62"/>
      <c r="K5" s="62"/>
      <c r="L5" s="21" t="s">
        <v>47</v>
      </c>
      <c r="M5" s="21" t="s">
        <v>8</v>
      </c>
      <c r="N5" s="21" t="s">
        <v>9</v>
      </c>
      <c r="O5" s="21" t="s">
        <v>10</v>
      </c>
      <c r="P5" s="21" t="s">
        <v>11</v>
      </c>
      <c r="Q5" s="21" t="s">
        <v>12</v>
      </c>
      <c r="R5" s="21" t="s">
        <v>13</v>
      </c>
      <c r="S5" s="21" t="s">
        <v>14</v>
      </c>
      <c r="T5" s="21" t="s">
        <v>15</v>
      </c>
      <c r="U5" s="21" t="s">
        <v>16</v>
      </c>
      <c r="V5" s="21" t="s">
        <v>17</v>
      </c>
      <c r="W5" s="21" t="s">
        <v>18</v>
      </c>
      <c r="X5" s="21" t="s">
        <v>19</v>
      </c>
    </row>
    <row r="6" spans="1:27" s="1" customFormat="1" ht="57" customHeight="1" thickTop="1" thickBot="1" x14ac:dyDescent="0.25">
      <c r="A6" s="30" t="s">
        <v>41</v>
      </c>
      <c r="B6" s="37" t="s">
        <v>88</v>
      </c>
      <c r="C6" s="27" t="s">
        <v>102</v>
      </c>
      <c r="D6" s="28" t="s">
        <v>90</v>
      </c>
      <c r="E6" s="19" t="s">
        <v>46</v>
      </c>
      <c r="F6" s="34" t="s">
        <v>73</v>
      </c>
      <c r="G6" s="35" t="s">
        <v>93</v>
      </c>
      <c r="H6" s="35" t="s">
        <v>91</v>
      </c>
      <c r="I6" s="35" t="s">
        <v>92</v>
      </c>
      <c r="J6" s="38">
        <v>0.88</v>
      </c>
      <c r="K6" s="38">
        <v>0.9</v>
      </c>
      <c r="L6" s="20">
        <f>'01'!$O$17</f>
        <v>1</v>
      </c>
      <c r="M6" s="20">
        <f>'01'!$C$17</f>
        <v>1</v>
      </c>
      <c r="N6" s="20">
        <f>'01'!$D$17</f>
        <v>1</v>
      </c>
      <c r="O6" s="20" t="str">
        <f>'01'!$E$17</f>
        <v>-</v>
      </c>
      <c r="P6" s="20" t="str">
        <f>'01'!$F$17</f>
        <v>-</v>
      </c>
      <c r="Q6" s="20">
        <f>'01'!$G$17</f>
        <v>1</v>
      </c>
      <c r="R6" s="20">
        <f>'01'!$H$17</f>
        <v>1</v>
      </c>
      <c r="S6" s="20">
        <f>'01'!$I$17</f>
        <v>1</v>
      </c>
      <c r="T6" s="20">
        <f>'01'!$J$17</f>
        <v>1</v>
      </c>
      <c r="U6" s="20">
        <f>'01'!$K$17</f>
        <v>1</v>
      </c>
      <c r="V6" s="20">
        <f>'01'!$L$17</f>
        <v>1</v>
      </c>
      <c r="W6" s="20" t="str">
        <f>'01'!$M$17</f>
        <v>-</v>
      </c>
      <c r="X6" s="20" t="str">
        <f>'01'!$N$17</f>
        <v>-</v>
      </c>
    </row>
    <row r="7" spans="1:27" s="1" customFormat="1" ht="57" customHeight="1" thickTop="1" thickBot="1" x14ac:dyDescent="0.25">
      <c r="A7" s="30" t="s">
        <v>42</v>
      </c>
      <c r="B7" s="37" t="s">
        <v>89</v>
      </c>
      <c r="C7" s="27" t="s">
        <v>103</v>
      </c>
      <c r="D7" s="28" t="s">
        <v>96</v>
      </c>
      <c r="E7" s="19" t="s">
        <v>58</v>
      </c>
      <c r="F7" s="34" t="s">
        <v>73</v>
      </c>
      <c r="G7" s="35" t="s">
        <v>93</v>
      </c>
      <c r="H7" s="35" t="s">
        <v>91</v>
      </c>
      <c r="I7" s="35" t="s">
        <v>92</v>
      </c>
      <c r="J7" s="38">
        <v>0.95</v>
      </c>
      <c r="K7" s="38">
        <v>1</v>
      </c>
      <c r="L7" s="20">
        <f>'02'!$O$17</f>
        <v>1</v>
      </c>
      <c r="M7" s="20" t="str">
        <f>'02'!$C$17</f>
        <v>-</v>
      </c>
      <c r="N7" s="20" t="str">
        <f>'02'!$D$17</f>
        <v>-</v>
      </c>
      <c r="O7" s="20" t="str">
        <f>'02'!$E$17</f>
        <v>-</v>
      </c>
      <c r="P7" s="20" t="str">
        <f>'02'!$F$17</f>
        <v>-</v>
      </c>
      <c r="Q7" s="20" t="str">
        <f>'02'!$G$17</f>
        <v>-</v>
      </c>
      <c r="R7" s="20" t="str">
        <f>'02'!$H$17</f>
        <v>-</v>
      </c>
      <c r="S7" s="20" t="str">
        <f>'02'!$I$17</f>
        <v>-</v>
      </c>
      <c r="T7" s="20" t="str">
        <f>'02'!$J$17</f>
        <v>-</v>
      </c>
      <c r="U7" s="20">
        <f>'02'!$K$17</f>
        <v>1</v>
      </c>
      <c r="V7" s="20">
        <f>'02'!$L$17</f>
        <v>1</v>
      </c>
      <c r="W7" s="20" t="str">
        <f>'02'!$M$17</f>
        <v>-</v>
      </c>
      <c r="X7" s="20" t="str">
        <f>'02'!$N$17</f>
        <v>-</v>
      </c>
    </row>
    <row r="8" spans="1:27" ht="57.75" thickTop="1" thickBot="1" x14ac:dyDescent="0.3">
      <c r="A8" s="30" t="s">
        <v>99</v>
      </c>
      <c r="B8" s="31" t="s">
        <v>106</v>
      </c>
      <c r="C8" s="27" t="s">
        <v>112</v>
      </c>
      <c r="D8" s="28" t="s">
        <v>125</v>
      </c>
      <c r="E8" s="19" t="s">
        <v>58</v>
      </c>
      <c r="F8" s="34" t="s">
        <v>73</v>
      </c>
      <c r="G8" s="35" t="s">
        <v>100</v>
      </c>
      <c r="H8" s="35" t="s">
        <v>119</v>
      </c>
      <c r="I8" s="35" t="s">
        <v>92</v>
      </c>
      <c r="J8" s="38">
        <v>1</v>
      </c>
      <c r="K8" s="38">
        <v>1</v>
      </c>
      <c r="L8" s="20">
        <f>'03'!$O$17</f>
        <v>1</v>
      </c>
      <c r="M8" s="20">
        <f>'03'!$C$17</f>
        <v>1</v>
      </c>
      <c r="N8" s="20">
        <f>'03'!$D$17</f>
        <v>1</v>
      </c>
      <c r="O8" s="20" t="str">
        <f>'03'!$E$17</f>
        <v>-</v>
      </c>
      <c r="P8" s="20" t="str">
        <f>'03'!$F$17</f>
        <v>-</v>
      </c>
      <c r="Q8" s="20">
        <f>'03'!$G$17</f>
        <v>1</v>
      </c>
      <c r="R8" s="20">
        <f>'03'!$H$17</f>
        <v>1</v>
      </c>
      <c r="S8" s="20">
        <f>'03'!$I$17</f>
        <v>1</v>
      </c>
      <c r="T8" s="20">
        <f>'03'!$J$17</f>
        <v>1</v>
      </c>
      <c r="U8" s="20">
        <f>'03'!$K$17</f>
        <v>1</v>
      </c>
      <c r="V8" s="20">
        <f>'03'!$L$17</f>
        <v>1</v>
      </c>
      <c r="W8" s="20" t="str">
        <f>'03'!$M$17</f>
        <v>-</v>
      </c>
      <c r="X8" s="20" t="str">
        <f>'03'!$N$17</f>
        <v>-</v>
      </c>
      <c r="Y8" s="36"/>
      <c r="Z8" s="2"/>
      <c r="AA8" s="36"/>
    </row>
    <row r="9" spans="1:27" s="2" customFormat="1" ht="41.25" thickTop="1" thickBot="1" x14ac:dyDescent="0.3">
      <c r="A9" s="30" t="s">
        <v>101</v>
      </c>
      <c r="B9" s="31" t="s">
        <v>104</v>
      </c>
      <c r="C9" s="27" t="s">
        <v>138</v>
      </c>
      <c r="D9" s="28" t="s">
        <v>145</v>
      </c>
      <c r="E9" s="19" t="s">
        <v>4</v>
      </c>
      <c r="F9" s="34" t="s">
        <v>73</v>
      </c>
      <c r="G9" s="35" t="s">
        <v>100</v>
      </c>
      <c r="H9" s="35" t="s">
        <v>119</v>
      </c>
      <c r="I9" s="35" t="s">
        <v>92</v>
      </c>
      <c r="J9" s="38">
        <v>1</v>
      </c>
      <c r="K9" s="38">
        <v>1</v>
      </c>
      <c r="L9" s="20">
        <f>'04'!$O$17</f>
        <v>1</v>
      </c>
      <c r="M9" s="20">
        <f>'04'!$C$17</f>
        <v>1</v>
      </c>
      <c r="N9" s="20">
        <f>'04'!$D$17</f>
        <v>1</v>
      </c>
      <c r="O9" s="20">
        <f>'04'!$E$17</f>
        <v>1</v>
      </c>
      <c r="P9" s="20">
        <f>'04'!$F$17</f>
        <v>1</v>
      </c>
      <c r="Q9" s="20">
        <f>'04'!$G$17</f>
        <v>1</v>
      </c>
      <c r="R9" s="20">
        <f>'04'!$H$17</f>
        <v>1</v>
      </c>
      <c r="S9" s="20" t="str">
        <f>'04'!$I$17</f>
        <v>-</v>
      </c>
      <c r="T9" s="20" t="str">
        <f>'04'!$J$17</f>
        <v>-</v>
      </c>
      <c r="U9" s="20">
        <f>'04'!$K$17</f>
        <v>1</v>
      </c>
      <c r="V9" s="20">
        <f>'04'!$L$17</f>
        <v>1</v>
      </c>
      <c r="W9" s="20" t="str">
        <f>'04'!$M$17</f>
        <v>-</v>
      </c>
      <c r="X9" s="20" t="str">
        <f>'04'!$N$17</f>
        <v>-</v>
      </c>
      <c r="Y9" s="36"/>
      <c r="AA9" s="36"/>
    </row>
    <row r="10" spans="1:27" s="2" customFormat="1" ht="46.5" thickTop="1" thickBot="1" x14ac:dyDescent="0.3">
      <c r="A10" s="30" t="s">
        <v>109</v>
      </c>
      <c r="B10" s="31" t="s">
        <v>105</v>
      </c>
      <c r="C10" s="27" t="s">
        <v>139</v>
      </c>
      <c r="D10" s="28" t="s">
        <v>121</v>
      </c>
      <c r="E10" s="19" t="s">
        <v>4</v>
      </c>
      <c r="F10" s="34" t="s">
        <v>73</v>
      </c>
      <c r="G10" s="35" t="s">
        <v>100</v>
      </c>
      <c r="H10" s="35" t="s">
        <v>119</v>
      </c>
      <c r="I10" s="35" t="s">
        <v>92</v>
      </c>
      <c r="J10" s="38">
        <v>1</v>
      </c>
      <c r="K10" s="38">
        <v>1</v>
      </c>
      <c r="L10" s="20">
        <f>'05'!$O$17</f>
        <v>1.1464088397790055</v>
      </c>
      <c r="M10" s="20">
        <f>'05'!$C$17</f>
        <v>1.0857142857142856</v>
      </c>
      <c r="N10" s="20">
        <f>'05'!$D$17</f>
        <v>1.0857142857142856</v>
      </c>
      <c r="O10" s="20">
        <f>'05'!$E$17</f>
        <v>1.0857142857142856</v>
      </c>
      <c r="P10" s="20">
        <f>'05'!$F$17</f>
        <v>1.1714285714285715</v>
      </c>
      <c r="Q10" s="20">
        <f>'05'!$G$17</f>
        <v>1.1714285714285715</v>
      </c>
      <c r="R10" s="20">
        <f>'05'!$H$17</f>
        <v>1.1666666666666667</v>
      </c>
      <c r="S10" s="20">
        <f>'05'!$I$17</f>
        <v>1.1666666666666667</v>
      </c>
      <c r="T10" s="20">
        <f>'05'!$J$17</f>
        <v>1.1621621621621621</v>
      </c>
      <c r="U10" s="20">
        <f>'05'!$K$17</f>
        <v>1.1538461538461537</v>
      </c>
      <c r="V10" s="20">
        <f>'05'!$L$17</f>
        <v>1.1538461538461537</v>
      </c>
      <c r="W10" s="20" t="str">
        <f>'05'!$M$17</f>
        <v>-</v>
      </c>
      <c r="X10" s="20" t="str">
        <f>'05'!$N$17</f>
        <v>-</v>
      </c>
      <c r="Y10" s="36"/>
      <c r="AA10" s="36"/>
    </row>
    <row r="11" spans="1:27" s="2" customFormat="1" ht="46.5" thickTop="1" thickBot="1" x14ac:dyDescent="0.3">
      <c r="A11" s="30" t="s">
        <v>110</v>
      </c>
      <c r="B11" s="31" t="s">
        <v>107</v>
      </c>
      <c r="C11" s="27" t="s">
        <v>140</v>
      </c>
      <c r="D11" s="28" t="s">
        <v>122</v>
      </c>
      <c r="E11" s="19" t="s">
        <v>58</v>
      </c>
      <c r="F11" s="34" t="s">
        <v>73</v>
      </c>
      <c r="G11" s="35" t="s">
        <v>100</v>
      </c>
      <c r="H11" s="35" t="s">
        <v>119</v>
      </c>
      <c r="I11" s="35" t="s">
        <v>92</v>
      </c>
      <c r="J11" s="38">
        <v>1</v>
      </c>
      <c r="K11" s="38">
        <v>1</v>
      </c>
      <c r="L11" s="20">
        <f>'06'!$O$17</f>
        <v>1</v>
      </c>
      <c r="M11" s="20" t="str">
        <f>'06'!$C$17</f>
        <v>-</v>
      </c>
      <c r="N11" s="20" t="str">
        <f>'06'!$D$17</f>
        <v>-</v>
      </c>
      <c r="O11" s="20">
        <f>'06'!$E$17</f>
        <v>1</v>
      </c>
      <c r="P11" s="20">
        <f>'06'!$F$17</f>
        <v>1</v>
      </c>
      <c r="Q11" s="20">
        <f>'06'!$G$17</f>
        <v>1</v>
      </c>
      <c r="R11" s="20">
        <f>'06'!$H$17</f>
        <v>1</v>
      </c>
      <c r="S11" s="20" t="str">
        <f>'06'!$I$17</f>
        <v>-</v>
      </c>
      <c r="T11" s="20" t="str">
        <f>'06'!$J$17</f>
        <v>-</v>
      </c>
      <c r="U11" s="20">
        <f>'06'!$K$17</f>
        <v>1</v>
      </c>
      <c r="V11" s="20">
        <f>'06'!$L$17</f>
        <v>1</v>
      </c>
      <c r="W11" s="20" t="str">
        <f>'06'!$M$17</f>
        <v>-</v>
      </c>
      <c r="X11" s="20" t="str">
        <f>'06'!$N$17</f>
        <v>-</v>
      </c>
      <c r="Y11" s="36"/>
      <c r="AA11" s="36"/>
    </row>
    <row r="12" spans="1:27" s="2" customFormat="1" ht="69" thickTop="1" thickBot="1" x14ac:dyDescent="0.3">
      <c r="A12" s="30" t="s">
        <v>111</v>
      </c>
      <c r="B12" s="31" t="s">
        <v>108</v>
      </c>
      <c r="C12" s="27" t="s">
        <v>141</v>
      </c>
      <c r="D12" s="28" t="s">
        <v>129</v>
      </c>
      <c r="E12" s="19" t="s">
        <v>58</v>
      </c>
      <c r="F12" s="34" t="s">
        <v>73</v>
      </c>
      <c r="G12" s="35" t="s">
        <v>100</v>
      </c>
      <c r="H12" s="35" t="s">
        <v>119</v>
      </c>
      <c r="I12" s="35" t="s">
        <v>92</v>
      </c>
      <c r="J12" s="38">
        <v>1</v>
      </c>
      <c r="K12" s="38">
        <v>1</v>
      </c>
      <c r="L12" s="20">
        <f>'07'!$O$17</f>
        <v>1</v>
      </c>
      <c r="M12" s="20" t="str">
        <f>'07'!$C$17</f>
        <v>-</v>
      </c>
      <c r="N12" s="20" t="str">
        <f>'07'!$D$17</f>
        <v>-</v>
      </c>
      <c r="O12" s="20" t="str">
        <f>'07'!$E$17</f>
        <v>-</v>
      </c>
      <c r="P12" s="20" t="str">
        <f>'07'!$F$17</f>
        <v>-</v>
      </c>
      <c r="Q12" s="20" t="str">
        <f>'07'!$G$17</f>
        <v>-</v>
      </c>
      <c r="R12" s="20">
        <f>'07'!$H$17</f>
        <v>1</v>
      </c>
      <c r="S12" s="20">
        <f>'07'!$I$17</f>
        <v>1</v>
      </c>
      <c r="T12" s="20" t="str">
        <f>'07'!$J$17</f>
        <v>-</v>
      </c>
      <c r="U12" s="20">
        <f>'07'!$K$17</f>
        <v>1</v>
      </c>
      <c r="V12" s="20" t="str">
        <f>'07'!$L$17</f>
        <v>-</v>
      </c>
      <c r="W12" s="20" t="str">
        <f>'07'!$M$17</f>
        <v>-</v>
      </c>
      <c r="X12" s="20" t="str">
        <f>'07'!$N$17</f>
        <v>-</v>
      </c>
      <c r="Y12" s="36"/>
      <c r="AA12" s="36"/>
    </row>
    <row r="13" spans="1:27" s="2" customFormat="1" ht="57.75" thickTop="1" thickBot="1" x14ac:dyDescent="0.3">
      <c r="A13" s="30" t="s">
        <v>113</v>
      </c>
      <c r="B13" s="31" t="s">
        <v>114</v>
      </c>
      <c r="C13" s="27" t="s">
        <v>142</v>
      </c>
      <c r="D13" s="28" t="s">
        <v>132</v>
      </c>
      <c r="E13" s="19" t="s">
        <v>4</v>
      </c>
      <c r="F13" s="34" t="s">
        <v>73</v>
      </c>
      <c r="G13" s="35" t="s">
        <v>100</v>
      </c>
      <c r="H13" s="35" t="s">
        <v>119</v>
      </c>
      <c r="I13" s="35" t="s">
        <v>92</v>
      </c>
      <c r="J13" s="38">
        <v>0.8</v>
      </c>
      <c r="K13" s="38">
        <v>0.9</v>
      </c>
      <c r="L13" s="20">
        <f>'08'!$O$17</f>
        <v>0.99367088607594933</v>
      </c>
      <c r="M13" s="20">
        <f>'08'!$C$17</f>
        <v>0.98969072164948457</v>
      </c>
      <c r="N13" s="20">
        <f>'08'!$D$17</f>
        <v>1</v>
      </c>
      <c r="O13" s="20" t="str">
        <f>'08'!$E$17</f>
        <v>-</v>
      </c>
      <c r="P13" s="20" t="str">
        <f>'08'!$F$17</f>
        <v>-</v>
      </c>
      <c r="Q13" s="20">
        <f>'08'!$G$17</f>
        <v>1</v>
      </c>
      <c r="R13" s="20">
        <f>'08'!$H$17</f>
        <v>1</v>
      </c>
      <c r="S13" s="20">
        <f>'08'!$I$17</f>
        <v>1</v>
      </c>
      <c r="T13" s="20">
        <f>'08'!$J$17</f>
        <v>1</v>
      </c>
      <c r="U13" s="20">
        <f>'08'!$K$17</f>
        <v>1</v>
      </c>
      <c r="V13" s="20">
        <f>'08'!$L$17</f>
        <v>1</v>
      </c>
      <c r="W13" s="20" t="str">
        <f>'08'!$M$17</f>
        <v>-</v>
      </c>
      <c r="X13" s="20" t="str">
        <f>'08'!$N$17</f>
        <v>-</v>
      </c>
      <c r="Y13" s="36"/>
      <c r="AA13" s="36"/>
    </row>
    <row r="14" spans="1:27" s="2" customFormat="1" ht="57.75" thickTop="1" thickBot="1" x14ac:dyDescent="0.3">
      <c r="A14" s="30" t="s">
        <v>115</v>
      </c>
      <c r="B14" s="31" t="s">
        <v>116</v>
      </c>
      <c r="C14" s="27" t="s">
        <v>143</v>
      </c>
      <c r="D14" s="28" t="s">
        <v>135</v>
      </c>
      <c r="E14" s="19" t="s">
        <v>46</v>
      </c>
      <c r="F14" s="34" t="s">
        <v>73</v>
      </c>
      <c r="G14" s="35" t="s">
        <v>100</v>
      </c>
      <c r="H14" s="35" t="s">
        <v>119</v>
      </c>
      <c r="I14" s="35" t="s">
        <v>92</v>
      </c>
      <c r="J14" s="38">
        <v>0.5</v>
      </c>
      <c r="K14" s="38">
        <v>0.6</v>
      </c>
      <c r="L14" s="20">
        <f>'09'!$O$17</f>
        <v>6.666666666666667</v>
      </c>
      <c r="M14" s="20">
        <f>'09'!$C$17</f>
        <v>13.714285714285714</v>
      </c>
      <c r="N14" s="20" t="str">
        <f>'09'!$D$17</f>
        <v>-</v>
      </c>
      <c r="O14" s="20" t="str">
        <f>'09'!$E$17</f>
        <v>-</v>
      </c>
      <c r="P14" s="20">
        <f>'09'!$F$17</f>
        <v>1</v>
      </c>
      <c r="Q14" s="20">
        <f>'09'!$G$17</f>
        <v>1.5</v>
      </c>
      <c r="R14" s="20">
        <f>'09'!$H$17</f>
        <v>2.5</v>
      </c>
      <c r="S14" s="20">
        <f>'09'!$I$17</f>
        <v>3.5</v>
      </c>
      <c r="T14" s="20" t="str">
        <f>'09'!$J$17</f>
        <v>-</v>
      </c>
      <c r="U14" s="20">
        <f>'09'!$K$17</f>
        <v>2.5714285714285716</v>
      </c>
      <c r="V14" s="20">
        <f>'09'!$L$17</f>
        <v>10</v>
      </c>
      <c r="W14" s="20" t="str">
        <f>'09'!$M$17</f>
        <v>-</v>
      </c>
      <c r="X14" s="20" t="str">
        <f>'09'!$N$17</f>
        <v>-</v>
      </c>
      <c r="Y14" s="36"/>
      <c r="AA14" s="36"/>
    </row>
    <row r="15" spans="1:27" s="2" customFormat="1" ht="41.25" thickTop="1" thickBot="1" x14ac:dyDescent="0.3">
      <c r="A15" s="30" t="s">
        <v>117</v>
      </c>
      <c r="B15" s="31" t="s">
        <v>118</v>
      </c>
      <c r="C15" s="27" t="s">
        <v>144</v>
      </c>
      <c r="D15" s="28" t="s">
        <v>123</v>
      </c>
      <c r="E15" s="19" t="s">
        <v>4</v>
      </c>
      <c r="F15" s="34" t="s">
        <v>73</v>
      </c>
      <c r="G15" s="35">
        <v>1</v>
      </c>
      <c r="H15" s="35" t="s">
        <v>120</v>
      </c>
      <c r="I15" s="35" t="s">
        <v>92</v>
      </c>
      <c r="J15" s="38">
        <v>1</v>
      </c>
      <c r="K15" s="38">
        <v>1</v>
      </c>
      <c r="L15" s="20">
        <f>'10'!$O$17</f>
        <v>1</v>
      </c>
      <c r="M15" s="20">
        <f>'10'!$C$17</f>
        <v>1</v>
      </c>
      <c r="N15" s="20">
        <f>'10'!$D$17</f>
        <v>1</v>
      </c>
      <c r="O15" s="20">
        <f>'10'!$E$17</f>
        <v>1</v>
      </c>
      <c r="P15" s="20">
        <f>'10'!$F$17</f>
        <v>1</v>
      </c>
      <c r="Q15" s="20">
        <f>'10'!$G$17</f>
        <v>1</v>
      </c>
      <c r="R15" s="20">
        <f>'10'!$H$17</f>
        <v>1</v>
      </c>
      <c r="S15" s="20">
        <f>'10'!$I$17</f>
        <v>1</v>
      </c>
      <c r="T15" s="20">
        <f>'10'!$J$17</f>
        <v>1</v>
      </c>
      <c r="U15" s="20">
        <f>'10'!$K$17</f>
        <v>1</v>
      </c>
      <c r="V15" s="20">
        <f>'10'!$L$17</f>
        <v>1</v>
      </c>
      <c r="W15" s="20" t="str">
        <f>'10'!$M$17</f>
        <v>-</v>
      </c>
      <c r="X15" s="20" t="str">
        <f>'10'!$N$17</f>
        <v>-</v>
      </c>
      <c r="Y15" s="36"/>
      <c r="AA15" s="36"/>
    </row>
    <row r="16" spans="1:27" ht="4.5" customHeight="1" thickTop="1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Z16" s="33" t="s">
        <v>61</v>
      </c>
    </row>
    <row r="17" spans="26:26" x14ac:dyDescent="0.25">
      <c r="Z17" s="33" t="s">
        <v>62</v>
      </c>
    </row>
    <row r="18" spans="26:26" x14ac:dyDescent="0.25">
      <c r="Z18" s="33" t="s">
        <v>63</v>
      </c>
    </row>
    <row r="19" spans="26:26" x14ac:dyDescent="0.25">
      <c r="Z19" s="33" t="s">
        <v>64</v>
      </c>
    </row>
    <row r="20" spans="26:26" x14ac:dyDescent="0.25">
      <c r="Z20" s="33" t="s">
        <v>65</v>
      </c>
    </row>
    <row r="21" spans="26:26" x14ac:dyDescent="0.25">
      <c r="Z21" s="33" t="s">
        <v>66</v>
      </c>
    </row>
    <row r="22" spans="26:26" x14ac:dyDescent="0.25">
      <c r="Z22" s="33" t="s">
        <v>67</v>
      </c>
    </row>
    <row r="23" spans="26:26" x14ac:dyDescent="0.25">
      <c r="Z23" s="33" t="s">
        <v>68</v>
      </c>
    </row>
    <row r="24" spans="26:26" x14ac:dyDescent="0.25">
      <c r="Z24" s="33" t="s">
        <v>69</v>
      </c>
    </row>
    <row r="25" spans="26:26" x14ac:dyDescent="0.25">
      <c r="Z25" s="33" t="s">
        <v>70</v>
      </c>
    </row>
    <row r="26" spans="26:26" x14ac:dyDescent="0.25">
      <c r="Z26" s="33" t="s">
        <v>71</v>
      </c>
    </row>
    <row r="27" spans="26:26" x14ac:dyDescent="0.25">
      <c r="Z27" s="33" t="s">
        <v>72</v>
      </c>
    </row>
    <row r="29" spans="26:26" x14ac:dyDescent="0.25">
      <c r="Z29" s="33" t="s">
        <v>73</v>
      </c>
    </row>
    <row r="30" spans="26:26" x14ac:dyDescent="0.25">
      <c r="Z30" s="33" t="s">
        <v>49</v>
      </c>
    </row>
    <row r="31" spans="26:26" x14ac:dyDescent="0.25">
      <c r="Z31" s="33" t="s">
        <v>50</v>
      </c>
    </row>
    <row r="33" spans="26:26" x14ac:dyDescent="0.25">
      <c r="Z33" s="32" t="s">
        <v>4</v>
      </c>
    </row>
    <row r="34" spans="26:26" x14ac:dyDescent="0.25">
      <c r="Z34" s="32" t="s">
        <v>56</v>
      </c>
    </row>
    <row r="35" spans="26:26" x14ac:dyDescent="0.25">
      <c r="Z35" s="32" t="s">
        <v>46</v>
      </c>
    </row>
    <row r="36" spans="26:26" x14ac:dyDescent="0.25">
      <c r="Z36" s="32" t="s">
        <v>57</v>
      </c>
    </row>
    <row r="37" spans="26:26" x14ac:dyDescent="0.25">
      <c r="Z37" s="32" t="s">
        <v>58</v>
      </c>
    </row>
    <row r="38" spans="26:26" x14ac:dyDescent="0.25">
      <c r="Z38" s="32" t="s">
        <v>45</v>
      </c>
    </row>
  </sheetData>
  <sheetProtection algorithmName="SHA-512" hashValue="XRaMdYqduBWMtxOg1hi6fePhdl7GJfyCMmv4wYesxD3zWs6x6KbSzy6n/pHJ/XybZMIat2BGHlnplVSM40au1w==" saltValue="TopuoUWAwHzFMIsqH88xqg==" spinCount="100000" sheet="1" objects="1" scenarios="1"/>
  <mergeCells count="15">
    <mergeCell ref="A16:X16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6:X6">
    <cfRule type="cellIs" dxfId="11" priority="25" operator="between">
      <formula>0.8</formula>
      <formula>10000000</formula>
    </cfRule>
    <cfRule type="cellIs" dxfId="10" priority="26" operator="between">
      <formula>0.6</formula>
      <formula>0.799</formula>
    </cfRule>
    <cfRule type="cellIs" dxfId="9" priority="27" operator="between">
      <formula>0</formula>
      <formula>0.599</formula>
    </cfRule>
  </conditionalFormatting>
  <conditionalFormatting sqref="L7:X7">
    <cfRule type="cellIs" dxfId="8" priority="10" operator="between">
      <formula>0.8</formula>
      <formula>10000000</formula>
    </cfRule>
    <cfRule type="cellIs" dxfId="7" priority="11" operator="between">
      <formula>0.6</formula>
      <formula>0.799</formula>
    </cfRule>
    <cfRule type="cellIs" dxfId="6" priority="12" operator="between">
      <formula>0</formula>
      <formula>0.599</formula>
    </cfRule>
  </conditionalFormatting>
  <conditionalFormatting sqref="L8:X14">
    <cfRule type="cellIs" dxfId="5" priority="4" operator="between">
      <formula>0.9</formula>
      <formula>100000</formula>
    </cfRule>
    <cfRule type="cellIs" dxfId="4" priority="5" operator="between">
      <formula>0.6</formula>
      <formula>0.899</formula>
    </cfRule>
    <cfRule type="cellIs" dxfId="3" priority="6" operator="between">
      <formula>0</formula>
      <formula>0.5999</formula>
    </cfRule>
  </conditionalFormatting>
  <conditionalFormatting sqref="L15:X15">
    <cfRule type="cellIs" dxfId="2" priority="1" operator="between">
      <formula>1</formula>
      <formula>1000000</formula>
    </cfRule>
    <cfRule type="cellIs" dxfId="1" priority="2" operator="between">
      <formula>0.601</formula>
      <formula>0.9999</formula>
    </cfRule>
    <cfRule type="cellIs" dxfId="0" priority="3" operator="between">
      <formula>0</formula>
      <formula>0.6</formula>
    </cfRule>
  </conditionalFormatting>
  <dataValidations count="3">
    <dataValidation type="list" allowBlank="1" showInputMessage="1" showErrorMessage="1" sqref="E6:E15">
      <formula1>$Z$33:$Z$38</formula1>
    </dataValidation>
    <dataValidation type="list" allowBlank="1" showInputMessage="1" showErrorMessage="1" sqref="F6:F15">
      <formula1>$Z$29:$Z$31</formula1>
    </dataValidation>
    <dataValidation type="list" allowBlank="1" showInputMessage="1" showErrorMessage="1" sqref="J3:X3">
      <formula1>$Z$16:$Z$27</formula1>
    </dataValidation>
  </dataValidations>
  <pageMargins left="0.27559055118110237" right="0.2755905511811023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1</xdr:col>
                <xdr:colOff>800100</xdr:colOff>
                <xdr:row>0</xdr:row>
                <xdr:rowOff>57150</xdr:rowOff>
              </from>
              <to>
                <xdr:col>2</xdr:col>
                <xdr:colOff>495300</xdr:colOff>
                <xdr:row>1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29" zoomScaleNormal="100" zoomScaleSheetLayoutView="72" workbookViewId="0">
      <selection activeCell="A37" sqref="A37:M37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3" width="8.42578125" style="3" customWidth="1"/>
    <col min="4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+'SET-G. Jurídica-Contratación'!B14</f>
        <v xml:space="preserve">Proceso de selección contratistas </v>
      </c>
      <c r="G4" s="99"/>
      <c r="H4" s="99"/>
      <c r="I4" s="99"/>
      <c r="J4" s="99"/>
      <c r="K4" s="99"/>
      <c r="L4" s="99"/>
      <c r="M4" s="99"/>
      <c r="N4" s="99"/>
      <c r="O4" s="167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+'SET-G. Jurídica-Contratación'!F14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+'SET-G. Jurídica-Contratación'!A14</f>
        <v>IN09</v>
      </c>
      <c r="H6" s="104"/>
      <c r="I6" s="104"/>
      <c r="J6" s="104"/>
      <c r="K6" s="104"/>
      <c r="L6" s="104"/>
      <c r="M6" s="104"/>
      <c r="N6" s="104"/>
      <c r="O6" s="168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69" customHeight="1" thickBot="1" x14ac:dyDescent="0.3">
      <c r="A9" s="119" t="str">
        <f>+'SET-G. Jurídica-Contratación'!C14</f>
        <v>Medir el número de procesos de selección de contratistas.</v>
      </c>
      <c r="B9" s="120"/>
      <c r="C9" s="120"/>
      <c r="D9" s="120"/>
      <c r="E9" s="13" t="s">
        <v>35</v>
      </c>
      <c r="F9" s="120" t="str">
        <f>+'SET-G. Jurídica-Contratación'!D14</f>
        <v>Número de procesos de selección / Número de proyectos viabilizados y aprobados en el presupuesto*100</v>
      </c>
      <c r="G9" s="120"/>
      <c r="H9" s="12">
        <f>$O16</f>
        <v>0.6</v>
      </c>
      <c r="I9" s="18" t="str">
        <f>+'SET-G. Jurídica-Contratación'!E14</f>
        <v>Trimestral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7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2">
        <f t="shared" ref="C15:N15" si="0">$O$15</f>
        <v>0.5</v>
      </c>
      <c r="D15" s="42">
        <f t="shared" si="0"/>
        <v>0.5</v>
      </c>
      <c r="E15" s="42">
        <f t="shared" si="0"/>
        <v>0.5</v>
      </c>
      <c r="F15" s="42">
        <f t="shared" si="0"/>
        <v>0.5</v>
      </c>
      <c r="G15" s="42">
        <f t="shared" si="0"/>
        <v>0.5</v>
      </c>
      <c r="H15" s="42">
        <f t="shared" si="0"/>
        <v>0.5</v>
      </c>
      <c r="I15" s="42">
        <f t="shared" si="0"/>
        <v>0.5</v>
      </c>
      <c r="J15" s="42">
        <f t="shared" si="0"/>
        <v>0.5</v>
      </c>
      <c r="K15" s="42">
        <f t="shared" si="0"/>
        <v>0.5</v>
      </c>
      <c r="L15" s="42">
        <f t="shared" si="0"/>
        <v>0.5</v>
      </c>
      <c r="M15" s="42">
        <f t="shared" si="0"/>
        <v>0.5</v>
      </c>
      <c r="N15" s="42">
        <f t="shared" si="0"/>
        <v>0.5</v>
      </c>
      <c r="O15" s="43">
        <f>'SET-G. Jurídica-Contratación'!J14</f>
        <v>0.5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2">
        <f t="shared" ref="C16:N16" si="1">$O$16</f>
        <v>0.6</v>
      </c>
      <c r="D16" s="42">
        <f t="shared" si="1"/>
        <v>0.6</v>
      </c>
      <c r="E16" s="42">
        <f t="shared" si="1"/>
        <v>0.6</v>
      </c>
      <c r="F16" s="42">
        <f t="shared" si="1"/>
        <v>0.6</v>
      </c>
      <c r="G16" s="42">
        <f t="shared" si="1"/>
        <v>0.6</v>
      </c>
      <c r="H16" s="42">
        <f t="shared" si="1"/>
        <v>0.6</v>
      </c>
      <c r="I16" s="42">
        <f t="shared" si="1"/>
        <v>0.6</v>
      </c>
      <c r="J16" s="42">
        <f t="shared" si="1"/>
        <v>0.6</v>
      </c>
      <c r="K16" s="42">
        <f t="shared" si="1"/>
        <v>0.6</v>
      </c>
      <c r="L16" s="42">
        <f t="shared" si="1"/>
        <v>0.6</v>
      </c>
      <c r="M16" s="42">
        <f t="shared" si="1"/>
        <v>0.6</v>
      </c>
      <c r="N16" s="42">
        <f t="shared" si="1"/>
        <v>0.6</v>
      </c>
      <c r="O16" s="44">
        <f>'SET-G. Jurídica-Contratación'!K14</f>
        <v>0.6</v>
      </c>
      <c r="V16" s="7"/>
      <c r="W16" s="8"/>
      <c r="X16" s="8"/>
    </row>
    <row r="17" spans="1:24" ht="17.25" customHeight="1" x14ac:dyDescent="0.25">
      <c r="A17" s="154" t="s">
        <v>152</v>
      </c>
      <c r="B17" s="155"/>
      <c r="C17" s="10">
        <f t="shared" ref="C17:E17" si="2">IF((C19),C18/C19,"-")</f>
        <v>13.714285714285714</v>
      </c>
      <c r="D17" s="10" t="str">
        <f t="shared" si="2"/>
        <v>-</v>
      </c>
      <c r="E17" s="10" t="str">
        <f t="shared" si="2"/>
        <v>-</v>
      </c>
      <c r="F17" s="10">
        <f>IF((F19),F18/F19,"-")</f>
        <v>1</v>
      </c>
      <c r="G17" s="10">
        <f t="shared" ref="G17:O17" si="3">IF((G19),G18/G19,"-")</f>
        <v>1.5</v>
      </c>
      <c r="H17" s="10">
        <f t="shared" si="3"/>
        <v>2.5</v>
      </c>
      <c r="I17" s="10">
        <f t="shared" si="3"/>
        <v>3.5</v>
      </c>
      <c r="J17" s="10" t="str">
        <f t="shared" si="3"/>
        <v>-</v>
      </c>
      <c r="K17" s="10">
        <f t="shared" si="3"/>
        <v>2.5714285714285716</v>
      </c>
      <c r="L17" s="10">
        <f t="shared" si="3"/>
        <v>10</v>
      </c>
      <c r="M17" s="10" t="str">
        <f t="shared" si="3"/>
        <v>-</v>
      </c>
      <c r="N17" s="10" t="str">
        <f t="shared" si="3"/>
        <v>-</v>
      </c>
      <c r="O17" s="11">
        <f t="shared" si="3"/>
        <v>6.666666666666667</v>
      </c>
      <c r="V17" s="7"/>
      <c r="W17" s="8"/>
      <c r="X17" s="8"/>
    </row>
    <row r="18" spans="1:24" ht="17.25" customHeight="1" x14ac:dyDescent="0.25">
      <c r="A18" s="156" t="s">
        <v>37</v>
      </c>
      <c r="B18" s="25" t="s">
        <v>133</v>
      </c>
      <c r="C18" s="4">
        <v>96</v>
      </c>
      <c r="D18" s="4">
        <v>1</v>
      </c>
      <c r="E18" s="4">
        <v>0</v>
      </c>
      <c r="F18" s="4">
        <v>3</v>
      </c>
      <c r="G18" s="4">
        <v>3</v>
      </c>
      <c r="H18" s="4">
        <v>5</v>
      </c>
      <c r="I18" s="4">
        <v>7</v>
      </c>
      <c r="J18" s="4">
        <v>17</v>
      </c>
      <c r="K18" s="4">
        <v>18</v>
      </c>
      <c r="L18" s="4">
        <v>10</v>
      </c>
      <c r="M18" s="4"/>
      <c r="N18" s="4"/>
      <c r="O18" s="14">
        <f>SUM(C18:N18)</f>
        <v>160</v>
      </c>
      <c r="V18" s="7"/>
      <c r="W18" s="8"/>
      <c r="X18" s="8"/>
    </row>
    <row r="19" spans="1:24" ht="24" customHeight="1" x14ac:dyDescent="0.25">
      <c r="A19" s="156"/>
      <c r="B19" s="25" t="s">
        <v>134</v>
      </c>
      <c r="C19" s="4">
        <v>7</v>
      </c>
      <c r="D19" s="4">
        <v>0</v>
      </c>
      <c r="E19" s="4">
        <v>0</v>
      </c>
      <c r="F19" s="4">
        <v>3</v>
      </c>
      <c r="G19" s="4">
        <v>2</v>
      </c>
      <c r="H19" s="4">
        <v>2</v>
      </c>
      <c r="I19" s="4">
        <v>2</v>
      </c>
      <c r="J19" s="4">
        <v>0</v>
      </c>
      <c r="K19" s="4">
        <v>7</v>
      </c>
      <c r="L19" s="4">
        <v>1</v>
      </c>
      <c r="M19" s="4"/>
      <c r="N19" s="4"/>
      <c r="O19" s="14">
        <f>SUM(C19:N19)</f>
        <v>24</v>
      </c>
      <c r="V19" s="7"/>
      <c r="W19" s="8"/>
      <c r="X19" s="8"/>
    </row>
    <row r="20" spans="1:24" ht="17.25" customHeight="1" x14ac:dyDescent="0.25">
      <c r="A20" s="156"/>
      <c r="B20" s="3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58" t="s">
        <v>34</v>
      </c>
      <c r="B22" s="159"/>
      <c r="C22" s="160"/>
      <c r="D22" s="172" t="str">
        <f>'SET-G. Jurídica-Contratación'!$G14</f>
        <v>Entre 90% y 100%</v>
      </c>
      <c r="E22" s="173"/>
      <c r="F22" s="173"/>
      <c r="G22" s="174"/>
      <c r="H22" s="172" t="str">
        <f>'SET-G. Jurídica-Contratación'!$H14</f>
        <v>Entre 61% y 89%</v>
      </c>
      <c r="I22" s="173"/>
      <c r="J22" s="173"/>
      <c r="K22" s="174"/>
      <c r="L22" s="175" t="str">
        <f>'SET-G. Jurídica-Contratación'!$I14</f>
        <v>Menor al 60%</v>
      </c>
      <c r="M22" s="176"/>
      <c r="N22" s="176"/>
      <c r="O22" s="177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21.75" customHeight="1" x14ac:dyDescent="0.25">
      <c r="A27" s="70" t="s">
        <v>166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v>43101</v>
      </c>
      <c r="O27" s="73"/>
    </row>
    <row r="28" spans="1:24" ht="21.75" customHeight="1" x14ac:dyDescent="0.25">
      <c r="A28" s="70" t="s">
        <v>158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v>43132</v>
      </c>
      <c r="O28" s="73"/>
    </row>
    <row r="29" spans="1:24" ht="21.75" customHeight="1" x14ac:dyDescent="0.25">
      <c r="A29" s="70" t="s">
        <v>169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>
        <v>43160</v>
      </c>
      <c r="O29" s="73"/>
    </row>
    <row r="30" spans="1:24" ht="21.75" customHeight="1" x14ac:dyDescent="0.25">
      <c r="A30" s="70" t="s">
        <v>170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>
        <v>43191</v>
      </c>
      <c r="O30" s="73"/>
    </row>
    <row r="31" spans="1:24" ht="21.75" customHeight="1" x14ac:dyDescent="0.25">
      <c r="A31" s="70" t="s">
        <v>171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>
        <v>43221</v>
      </c>
      <c r="O31" s="73"/>
    </row>
    <row r="32" spans="1:24" ht="21.75" customHeight="1" x14ac:dyDescent="0.25">
      <c r="A32" s="70" t="s">
        <v>171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>
        <v>43252</v>
      </c>
      <c r="O32" s="73"/>
    </row>
    <row r="33" spans="1:17" ht="21.75" customHeight="1" x14ac:dyDescent="0.25">
      <c r="A33" s="70" t="s">
        <v>174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43282</v>
      </c>
      <c r="O33" s="73"/>
    </row>
    <row r="34" spans="1:17" ht="21.75" customHeight="1" x14ac:dyDescent="0.25">
      <c r="A34" s="70" t="s">
        <v>176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>
        <v>43313</v>
      </c>
      <c r="O34" s="73"/>
    </row>
    <row r="35" spans="1:17" ht="21.75" customHeight="1" x14ac:dyDescent="0.25">
      <c r="A35" s="70" t="s">
        <v>175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>
        <v>43344</v>
      </c>
      <c r="O35" s="73"/>
    </row>
    <row r="36" spans="1:17" ht="21.75" customHeight="1" x14ac:dyDescent="0.25">
      <c r="A36" s="70" t="s">
        <v>187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43374</v>
      </c>
      <c r="O36" s="73"/>
    </row>
    <row r="37" spans="1:17" ht="21.75" customHeight="1" x14ac:dyDescent="0.25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>
        <v>43405</v>
      </c>
      <c r="O37" s="73"/>
    </row>
    <row r="38" spans="1:17" ht="21.75" customHeight="1" thickBo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43435</v>
      </c>
      <c r="O38" s="73"/>
    </row>
    <row r="39" spans="1:17" ht="15" customHeight="1" x14ac:dyDescent="0.25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 t="s">
        <v>53</v>
      </c>
      <c r="O39" s="83"/>
    </row>
    <row r="40" spans="1:17" ht="24" customHeight="1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5"/>
      <c r="O40" s="166"/>
    </row>
    <row r="41" spans="1:17" ht="22.5" customHeight="1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</row>
    <row r="42" spans="1:17" ht="4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</row>
    <row r="44" spans="1:17" ht="14.25" x14ac:dyDescent="0.2">
      <c r="Q44" s="33" t="s">
        <v>74</v>
      </c>
    </row>
    <row r="45" spans="1:17" ht="14.25" x14ac:dyDescent="0.2">
      <c r="Q45" s="33" t="s">
        <v>75</v>
      </c>
    </row>
    <row r="46" spans="1:17" ht="14.25" x14ac:dyDescent="0.2">
      <c r="Q46" s="33" t="s">
        <v>76</v>
      </c>
    </row>
    <row r="47" spans="1:17" ht="14.25" x14ac:dyDescent="0.2">
      <c r="Q47" s="33" t="s">
        <v>77</v>
      </c>
    </row>
    <row r="48" spans="1:17" ht="14.25" x14ac:dyDescent="0.2">
      <c r="Q48" s="33" t="s">
        <v>78</v>
      </c>
    </row>
    <row r="49" spans="17:17" ht="14.25" x14ac:dyDescent="0.2">
      <c r="Q49" s="33" t="s">
        <v>79</v>
      </c>
    </row>
    <row r="50" spans="17:17" ht="14.25" x14ac:dyDescent="0.2">
      <c r="Q50" s="33" t="s">
        <v>80</v>
      </c>
    </row>
    <row r="51" spans="17:17" ht="14.25" x14ac:dyDescent="0.2">
      <c r="Q51" s="33" t="s">
        <v>81</v>
      </c>
    </row>
    <row r="52" spans="17:17" ht="14.25" x14ac:dyDescent="0.2">
      <c r="Q52" s="33" t="s">
        <v>82</v>
      </c>
    </row>
    <row r="53" spans="17:17" ht="14.25" x14ac:dyDescent="0.2">
      <c r="Q53" s="33" t="s">
        <v>83</v>
      </c>
    </row>
    <row r="54" spans="17:17" ht="14.25" x14ac:dyDescent="0.2">
      <c r="Q54" s="33" t="s">
        <v>84</v>
      </c>
    </row>
    <row r="55" spans="17:17" ht="14.25" x14ac:dyDescent="0.2">
      <c r="Q55" s="33" t="s">
        <v>85</v>
      </c>
    </row>
    <row r="56" spans="17:17" ht="14.25" x14ac:dyDescent="0.2">
      <c r="Q56" s="33" t="s">
        <v>86</v>
      </c>
    </row>
    <row r="58" spans="17:17" x14ac:dyDescent="0.25">
      <c r="Q58" s="29">
        <v>0.5</v>
      </c>
    </row>
    <row r="59" spans="17:17" x14ac:dyDescent="0.25">
      <c r="Q59" s="29">
        <v>0.6</v>
      </c>
    </row>
  </sheetData>
  <mergeCells count="74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32:M32"/>
    <mergeCell ref="N32:O32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2:O42"/>
    <mergeCell ref="A39:M39"/>
    <mergeCell ref="N39:O39"/>
    <mergeCell ref="A40:M40"/>
    <mergeCell ref="N40:O40"/>
    <mergeCell ref="A41:M41"/>
    <mergeCell ref="N41:O41"/>
    <mergeCell ref="A33:M33"/>
    <mergeCell ref="N33:O33"/>
    <mergeCell ref="A34:M34"/>
    <mergeCell ref="N34:O34"/>
    <mergeCell ref="A35:M35"/>
    <mergeCell ref="N35:O35"/>
    <mergeCell ref="A36:M36"/>
    <mergeCell ref="N36:O36"/>
    <mergeCell ref="A37:M37"/>
    <mergeCell ref="N37:O37"/>
    <mergeCell ref="A38:M38"/>
    <mergeCell ref="N38:O38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1265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1126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abSelected="1" topLeftCell="A4" zoomScaleNormal="100" zoomScaleSheetLayoutView="72" workbookViewId="0">
      <selection activeCell="A7" sqref="A7:D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+'SET-G. Jurídica-Contratación'!B15</f>
        <v>Derecho de Petición</v>
      </c>
      <c r="G4" s="99"/>
      <c r="H4" s="99"/>
      <c r="I4" s="99"/>
      <c r="J4" s="99"/>
      <c r="K4" s="99"/>
      <c r="L4" s="99"/>
      <c r="M4" s="99"/>
      <c r="N4" s="99"/>
      <c r="O4" s="167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+'SET-G. Jurídica-Contratación'!F15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+'SET-G. Jurídica-Contratación'!A15</f>
        <v>IN10</v>
      </c>
      <c r="H6" s="104"/>
      <c r="I6" s="104"/>
      <c r="J6" s="104"/>
      <c r="K6" s="104"/>
      <c r="L6" s="104"/>
      <c r="M6" s="104"/>
      <c r="N6" s="104"/>
      <c r="O6" s="168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52.5" customHeight="1" thickBot="1" x14ac:dyDescent="0.3">
      <c r="A9" s="119" t="str">
        <f>+'SET-G. Jurídica-Contratación'!C15</f>
        <v>Medir la oportunidad de respuesta de los derechos de petición.</v>
      </c>
      <c r="B9" s="120"/>
      <c r="C9" s="120"/>
      <c r="D9" s="120"/>
      <c r="E9" s="13" t="s">
        <v>35</v>
      </c>
      <c r="F9" s="120" t="str">
        <f>+'SET-G. Jurídica-Contratación'!D15</f>
        <v>Número de peticiones contestadas / Número de solictudes radicas*100</v>
      </c>
      <c r="G9" s="120"/>
      <c r="H9" s="12">
        <f>$O16</f>
        <v>1</v>
      </c>
      <c r="I9" s="18" t="str">
        <f>+'SET-G. Jurídica-Contratación'!E15</f>
        <v>Mensual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7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2">
        <f t="shared" ref="C15:N15" si="0">$O$15</f>
        <v>1</v>
      </c>
      <c r="D15" s="42">
        <f t="shared" si="0"/>
        <v>1</v>
      </c>
      <c r="E15" s="42">
        <f t="shared" si="0"/>
        <v>1</v>
      </c>
      <c r="F15" s="42">
        <f t="shared" si="0"/>
        <v>1</v>
      </c>
      <c r="G15" s="42">
        <f t="shared" si="0"/>
        <v>1</v>
      </c>
      <c r="H15" s="42">
        <f t="shared" si="0"/>
        <v>1</v>
      </c>
      <c r="I15" s="42">
        <f t="shared" si="0"/>
        <v>1</v>
      </c>
      <c r="J15" s="42">
        <f t="shared" si="0"/>
        <v>1</v>
      </c>
      <c r="K15" s="42">
        <f t="shared" si="0"/>
        <v>1</v>
      </c>
      <c r="L15" s="42">
        <f t="shared" si="0"/>
        <v>1</v>
      </c>
      <c r="M15" s="42">
        <f t="shared" si="0"/>
        <v>1</v>
      </c>
      <c r="N15" s="42">
        <f t="shared" si="0"/>
        <v>1</v>
      </c>
      <c r="O15" s="43">
        <f>'SET-G. Jurídica-Contratación'!J15</f>
        <v>1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2">
        <f t="shared" ref="C16:N16" si="1">$O$16</f>
        <v>1</v>
      </c>
      <c r="D16" s="42">
        <f t="shared" si="1"/>
        <v>1</v>
      </c>
      <c r="E16" s="42">
        <f t="shared" si="1"/>
        <v>1</v>
      </c>
      <c r="F16" s="42">
        <f t="shared" si="1"/>
        <v>1</v>
      </c>
      <c r="G16" s="42">
        <f t="shared" si="1"/>
        <v>1</v>
      </c>
      <c r="H16" s="42">
        <f t="shared" si="1"/>
        <v>1</v>
      </c>
      <c r="I16" s="42">
        <f t="shared" si="1"/>
        <v>1</v>
      </c>
      <c r="J16" s="42">
        <f t="shared" si="1"/>
        <v>1</v>
      </c>
      <c r="K16" s="42">
        <f t="shared" si="1"/>
        <v>1</v>
      </c>
      <c r="L16" s="42">
        <f t="shared" si="1"/>
        <v>1</v>
      </c>
      <c r="M16" s="42">
        <f t="shared" si="1"/>
        <v>1</v>
      </c>
      <c r="N16" s="42">
        <f t="shared" si="1"/>
        <v>1</v>
      </c>
      <c r="O16" s="44">
        <f>'SET-G. Jurídica-Contratación'!K15</f>
        <v>1</v>
      </c>
      <c r="V16" s="7"/>
      <c r="W16" s="8"/>
      <c r="X16" s="8"/>
    </row>
    <row r="17" spans="1:24" ht="17.25" customHeight="1" x14ac:dyDescent="0.25">
      <c r="A17" s="154" t="s">
        <v>152</v>
      </c>
      <c r="B17" s="155"/>
      <c r="C17" s="10">
        <f t="shared" ref="C17:E17" si="2">IF((C19),C18/C19,"-")</f>
        <v>1</v>
      </c>
      <c r="D17" s="10">
        <f t="shared" si="2"/>
        <v>1</v>
      </c>
      <c r="E17" s="10">
        <f t="shared" si="2"/>
        <v>1</v>
      </c>
      <c r="F17" s="10">
        <f>IF((F19),F18/F19,"-")</f>
        <v>1</v>
      </c>
      <c r="G17" s="10">
        <f t="shared" ref="G17:O17" si="3">IF((G19),G18/G19,"-")</f>
        <v>1</v>
      </c>
      <c r="H17" s="10">
        <f t="shared" si="3"/>
        <v>1</v>
      </c>
      <c r="I17" s="10">
        <f t="shared" si="3"/>
        <v>1</v>
      </c>
      <c r="J17" s="10">
        <f t="shared" si="3"/>
        <v>1</v>
      </c>
      <c r="K17" s="10">
        <f t="shared" si="3"/>
        <v>1</v>
      </c>
      <c r="L17" s="10">
        <f t="shared" si="3"/>
        <v>1</v>
      </c>
      <c r="M17" s="10" t="str">
        <f t="shared" si="3"/>
        <v>-</v>
      </c>
      <c r="N17" s="10" t="str">
        <f t="shared" si="3"/>
        <v>-</v>
      </c>
      <c r="O17" s="11">
        <f t="shared" si="3"/>
        <v>1</v>
      </c>
      <c r="V17" s="7"/>
      <c r="W17" s="8"/>
      <c r="X17" s="8"/>
    </row>
    <row r="18" spans="1:24" ht="19.5" customHeight="1" x14ac:dyDescent="0.25">
      <c r="A18" s="156" t="s">
        <v>37</v>
      </c>
      <c r="B18" s="25" t="s">
        <v>136</v>
      </c>
      <c r="C18" s="4">
        <v>9</v>
      </c>
      <c r="D18" s="4">
        <v>3</v>
      </c>
      <c r="E18" s="4">
        <v>7</v>
      </c>
      <c r="F18" s="4">
        <v>4</v>
      </c>
      <c r="G18" s="4">
        <v>14</v>
      </c>
      <c r="H18" s="4">
        <v>15</v>
      </c>
      <c r="I18" s="4">
        <v>3</v>
      </c>
      <c r="J18" s="4">
        <v>4</v>
      </c>
      <c r="K18" s="4">
        <v>35</v>
      </c>
      <c r="L18" s="4">
        <v>18</v>
      </c>
      <c r="M18" s="4"/>
      <c r="N18" s="4"/>
      <c r="O18" s="14">
        <f>SUM(C18:N18)</f>
        <v>112</v>
      </c>
      <c r="V18" s="7"/>
      <c r="W18" s="8"/>
      <c r="X18" s="8"/>
    </row>
    <row r="19" spans="1:24" x14ac:dyDescent="0.25">
      <c r="A19" s="156"/>
      <c r="B19" s="25" t="s">
        <v>137</v>
      </c>
      <c r="C19" s="4">
        <v>9</v>
      </c>
      <c r="D19" s="4">
        <v>3</v>
      </c>
      <c r="E19" s="4">
        <v>7</v>
      </c>
      <c r="F19" s="4">
        <v>4</v>
      </c>
      <c r="G19" s="4">
        <v>14</v>
      </c>
      <c r="H19" s="4">
        <v>15</v>
      </c>
      <c r="I19" s="4">
        <v>3</v>
      </c>
      <c r="J19" s="4">
        <v>4</v>
      </c>
      <c r="K19" s="4">
        <v>35</v>
      </c>
      <c r="L19" s="4">
        <v>18</v>
      </c>
      <c r="M19" s="4"/>
      <c r="N19" s="4"/>
      <c r="O19" s="14">
        <f>SUM(C19:N19)</f>
        <v>112</v>
      </c>
      <c r="V19" s="7"/>
      <c r="W19" s="8"/>
      <c r="X19" s="8"/>
    </row>
    <row r="20" spans="1:24" ht="17.25" customHeight="1" x14ac:dyDescent="0.25">
      <c r="A20" s="156"/>
      <c r="B20" s="3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58" t="s">
        <v>34</v>
      </c>
      <c r="B22" s="159"/>
      <c r="C22" s="160"/>
      <c r="D22" s="172">
        <f>'SET-G. Jurídica-Contratación'!$G15</f>
        <v>1</v>
      </c>
      <c r="E22" s="173"/>
      <c r="F22" s="173"/>
      <c r="G22" s="174"/>
      <c r="H22" s="172" t="str">
        <f>'SET-G. Jurídica-Contratación'!$H15</f>
        <v>Entre 61% y 99%</v>
      </c>
      <c r="I22" s="173"/>
      <c r="J22" s="173"/>
      <c r="K22" s="174"/>
      <c r="L22" s="175" t="str">
        <f>'SET-G. Jurídica-Contratación'!$I15</f>
        <v>Menor al 60%</v>
      </c>
      <c r="M22" s="176"/>
      <c r="N22" s="176"/>
      <c r="O22" s="177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21.75" customHeight="1" x14ac:dyDescent="0.25">
      <c r="A27" s="70" t="s">
        <v>167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v>43101</v>
      </c>
      <c r="O27" s="73"/>
    </row>
    <row r="28" spans="1:24" ht="21.75" customHeight="1" x14ac:dyDescent="0.25">
      <c r="A28" s="70" t="s">
        <v>167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v>43132</v>
      </c>
      <c r="O28" s="73"/>
    </row>
    <row r="29" spans="1:24" ht="21.75" customHeight="1" x14ac:dyDescent="0.25">
      <c r="A29" s="70" t="s">
        <v>167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>
        <v>43160</v>
      </c>
      <c r="O29" s="73"/>
    </row>
    <row r="30" spans="1:24" ht="21.75" customHeight="1" x14ac:dyDescent="0.25">
      <c r="A30" s="70" t="s">
        <v>167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>
        <v>43191</v>
      </c>
      <c r="O30" s="73"/>
    </row>
    <row r="31" spans="1:24" ht="21.75" customHeight="1" x14ac:dyDescent="0.25">
      <c r="A31" s="70" t="s">
        <v>167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>
        <v>43221</v>
      </c>
      <c r="O31" s="73"/>
    </row>
    <row r="32" spans="1:24" ht="21.75" customHeight="1" x14ac:dyDescent="0.25">
      <c r="A32" s="70" t="s">
        <v>167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>
        <v>43252</v>
      </c>
      <c r="O32" s="73"/>
    </row>
    <row r="33" spans="1:17" ht="21.75" customHeight="1" x14ac:dyDescent="0.25">
      <c r="A33" s="70" t="s">
        <v>167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43282</v>
      </c>
      <c r="O33" s="73"/>
    </row>
    <row r="34" spans="1:17" ht="21.75" customHeight="1" x14ac:dyDescent="0.25">
      <c r="A34" s="70" t="s">
        <v>167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>
        <v>43313</v>
      </c>
      <c r="O34" s="73"/>
    </row>
    <row r="35" spans="1:17" ht="21.75" customHeight="1" x14ac:dyDescent="0.25">
      <c r="A35" s="70" t="s">
        <v>167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>
        <v>43344</v>
      </c>
      <c r="O35" s="73"/>
    </row>
    <row r="36" spans="1:17" ht="21.75" customHeight="1" x14ac:dyDescent="0.25">
      <c r="A36" s="70" t="s">
        <v>167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43374</v>
      </c>
      <c r="O36" s="73"/>
    </row>
    <row r="37" spans="1:17" ht="21.75" customHeight="1" x14ac:dyDescent="0.25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>
        <v>43405</v>
      </c>
      <c r="O37" s="73"/>
    </row>
    <row r="38" spans="1:17" ht="21.75" customHeight="1" thickBo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43435</v>
      </c>
      <c r="O38" s="73"/>
    </row>
    <row r="39" spans="1:17" ht="15" customHeight="1" x14ac:dyDescent="0.25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 t="s">
        <v>53</v>
      </c>
      <c r="O39" s="83"/>
    </row>
    <row r="40" spans="1:17" ht="24" customHeight="1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5"/>
      <c r="O40" s="166"/>
    </row>
    <row r="41" spans="1:17" ht="22.5" customHeight="1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</row>
    <row r="42" spans="1:17" ht="4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</row>
    <row r="44" spans="1:17" ht="14.25" x14ac:dyDescent="0.2">
      <c r="Q44" s="33" t="s">
        <v>74</v>
      </c>
    </row>
    <row r="45" spans="1:17" ht="14.25" x14ac:dyDescent="0.2">
      <c r="Q45" s="33" t="s">
        <v>75</v>
      </c>
    </row>
    <row r="46" spans="1:17" ht="14.25" x14ac:dyDescent="0.2">
      <c r="Q46" s="33" t="s">
        <v>76</v>
      </c>
    </row>
    <row r="47" spans="1:17" ht="14.25" x14ac:dyDescent="0.2">
      <c r="Q47" s="33" t="s">
        <v>77</v>
      </c>
    </row>
    <row r="48" spans="1:17" ht="14.25" x14ac:dyDescent="0.2">
      <c r="Q48" s="33" t="s">
        <v>78</v>
      </c>
    </row>
    <row r="49" spans="17:17" ht="14.25" x14ac:dyDescent="0.2">
      <c r="Q49" s="33" t="s">
        <v>79</v>
      </c>
    </row>
    <row r="50" spans="17:17" ht="14.25" x14ac:dyDescent="0.2">
      <c r="Q50" s="33" t="s">
        <v>80</v>
      </c>
    </row>
    <row r="51" spans="17:17" ht="14.25" x14ac:dyDescent="0.2">
      <c r="Q51" s="33" t="s">
        <v>81</v>
      </c>
    </row>
    <row r="52" spans="17:17" ht="14.25" x14ac:dyDescent="0.2">
      <c r="Q52" s="33" t="s">
        <v>82</v>
      </c>
    </row>
    <row r="53" spans="17:17" ht="14.25" x14ac:dyDescent="0.2">
      <c r="Q53" s="33" t="s">
        <v>83</v>
      </c>
    </row>
    <row r="54" spans="17:17" ht="14.25" x14ac:dyDescent="0.2">
      <c r="Q54" s="33" t="s">
        <v>84</v>
      </c>
    </row>
    <row r="55" spans="17:17" ht="14.25" x14ac:dyDescent="0.2">
      <c r="Q55" s="33" t="s">
        <v>85</v>
      </c>
    </row>
    <row r="56" spans="17:17" ht="14.25" x14ac:dyDescent="0.2">
      <c r="Q56" s="33" t="s">
        <v>86</v>
      </c>
    </row>
    <row r="58" spans="17:17" x14ac:dyDescent="0.25">
      <c r="Q58" s="29">
        <v>1</v>
      </c>
    </row>
    <row r="59" spans="17:17" x14ac:dyDescent="0.25">
      <c r="Q59" s="29">
        <v>1</v>
      </c>
    </row>
  </sheetData>
  <sheetProtection password="9F06" sheet="1" objects="1" scenarios="1"/>
  <mergeCells count="74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32:M32"/>
    <mergeCell ref="N32:O32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2:O42"/>
    <mergeCell ref="A39:M39"/>
    <mergeCell ref="N39:O39"/>
    <mergeCell ref="A40:M40"/>
    <mergeCell ref="N40:O40"/>
    <mergeCell ref="A41:M41"/>
    <mergeCell ref="N41:O41"/>
    <mergeCell ref="A33:M33"/>
    <mergeCell ref="N33:O33"/>
    <mergeCell ref="A34:M34"/>
    <mergeCell ref="N34:O34"/>
    <mergeCell ref="A35:M35"/>
    <mergeCell ref="N35:O35"/>
    <mergeCell ref="A36:M36"/>
    <mergeCell ref="N36:O36"/>
    <mergeCell ref="A37:M37"/>
    <mergeCell ref="N37:O37"/>
    <mergeCell ref="A38:M38"/>
    <mergeCell ref="N38:O38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228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1228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4" zoomScaleNormal="100" zoomScaleSheetLayoutView="72" workbookViewId="0">
      <selection activeCell="A36" sqref="A36:M3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'SET-G. Jurídica-Contratación'!$B6</f>
        <v>Oportunidad en la contratación</v>
      </c>
      <c r="G4" s="99"/>
      <c r="H4" s="100"/>
      <c r="I4" s="99"/>
      <c r="J4" s="99"/>
      <c r="K4" s="100"/>
      <c r="L4" s="99"/>
      <c r="M4" s="99"/>
      <c r="N4" s="99"/>
      <c r="O4" s="101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'SET-G. Jurídica-Contratación'!F6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'SET-G. Jurídica-Contratación'!A6</f>
        <v>IN01</v>
      </c>
      <c r="H6" s="105"/>
      <c r="I6" s="104"/>
      <c r="J6" s="104"/>
      <c r="K6" s="105"/>
      <c r="L6" s="104"/>
      <c r="M6" s="104"/>
      <c r="N6" s="104"/>
      <c r="O6" s="106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45.75" customHeight="1" thickBot="1" x14ac:dyDescent="0.3">
      <c r="A9" s="119" t="str">
        <f>'SET-G. Jurídica-Contratación'!$C6</f>
        <v>Medir el nivel de cumplimiento en la elaboración de contratos.</v>
      </c>
      <c r="B9" s="120"/>
      <c r="C9" s="120"/>
      <c r="D9" s="120"/>
      <c r="E9" s="13" t="s">
        <v>35</v>
      </c>
      <c r="F9" s="120" t="str">
        <f>'SET-G. Jurídica-Contratación'!$D6</f>
        <v>Número de contratos oportunos /
Número total de contratos *100</v>
      </c>
      <c r="G9" s="120"/>
      <c r="H9" s="12">
        <f>$O16</f>
        <v>0.9</v>
      </c>
      <c r="I9" s="18" t="str">
        <f>'SET-G. Jurídica-Contratación'!$E6</f>
        <v>Trimestral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1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5">
        <f t="shared" ref="C15:N15" si="0">$O$15</f>
        <v>0.88</v>
      </c>
      <c r="D15" s="45">
        <f t="shared" si="0"/>
        <v>0.88</v>
      </c>
      <c r="E15" s="45">
        <f t="shared" si="0"/>
        <v>0.88</v>
      </c>
      <c r="F15" s="45">
        <f t="shared" si="0"/>
        <v>0.88</v>
      </c>
      <c r="G15" s="45">
        <f t="shared" si="0"/>
        <v>0.88</v>
      </c>
      <c r="H15" s="45">
        <f t="shared" si="0"/>
        <v>0.88</v>
      </c>
      <c r="I15" s="45">
        <f t="shared" si="0"/>
        <v>0.88</v>
      </c>
      <c r="J15" s="45">
        <f t="shared" si="0"/>
        <v>0.88</v>
      </c>
      <c r="K15" s="45">
        <f t="shared" si="0"/>
        <v>0.88</v>
      </c>
      <c r="L15" s="45">
        <f t="shared" si="0"/>
        <v>0.88</v>
      </c>
      <c r="M15" s="45">
        <f t="shared" si="0"/>
        <v>0.88</v>
      </c>
      <c r="N15" s="45">
        <f t="shared" si="0"/>
        <v>0.88</v>
      </c>
      <c r="O15" s="46">
        <f>'SET-G. Jurídica-Contratación'!J6</f>
        <v>0.88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5">
        <f t="shared" ref="C16:N16" si="1">$O$16</f>
        <v>0.9</v>
      </c>
      <c r="D16" s="45">
        <f t="shared" si="1"/>
        <v>0.9</v>
      </c>
      <c r="E16" s="45">
        <f t="shared" si="1"/>
        <v>0.9</v>
      </c>
      <c r="F16" s="45">
        <f t="shared" si="1"/>
        <v>0.9</v>
      </c>
      <c r="G16" s="45">
        <f t="shared" si="1"/>
        <v>0.9</v>
      </c>
      <c r="H16" s="45">
        <f t="shared" si="1"/>
        <v>0.9</v>
      </c>
      <c r="I16" s="45">
        <f t="shared" si="1"/>
        <v>0.9</v>
      </c>
      <c r="J16" s="45">
        <f t="shared" si="1"/>
        <v>0.9</v>
      </c>
      <c r="K16" s="45">
        <f t="shared" si="1"/>
        <v>0.9</v>
      </c>
      <c r="L16" s="45">
        <f t="shared" si="1"/>
        <v>0.9</v>
      </c>
      <c r="M16" s="45">
        <f t="shared" si="1"/>
        <v>0.9</v>
      </c>
      <c r="N16" s="45">
        <f t="shared" si="1"/>
        <v>0.9</v>
      </c>
      <c r="O16" s="47">
        <f>'SET-G. Jurídica-Contratación'!K6</f>
        <v>0.9</v>
      </c>
      <c r="V16" s="7"/>
      <c r="W16" s="8"/>
      <c r="X16" s="8"/>
    </row>
    <row r="17" spans="1:24" ht="17.25" customHeight="1" x14ac:dyDescent="0.25">
      <c r="A17" s="154" t="s">
        <v>152</v>
      </c>
      <c r="B17" s="155"/>
      <c r="C17" s="10">
        <f t="shared" ref="C17:E17" si="2">IF((C19),C18/C19,"-")</f>
        <v>1</v>
      </c>
      <c r="D17" s="10">
        <f t="shared" si="2"/>
        <v>1</v>
      </c>
      <c r="E17" s="10" t="str">
        <f t="shared" si="2"/>
        <v>-</v>
      </c>
      <c r="F17" s="10" t="str">
        <f>IF((F19),F18/F19,"-")</f>
        <v>-</v>
      </c>
      <c r="G17" s="10">
        <f t="shared" ref="G17:O17" si="3">IF((G19),G18/G19,"-")</f>
        <v>1</v>
      </c>
      <c r="H17" s="10">
        <f t="shared" si="3"/>
        <v>1</v>
      </c>
      <c r="I17" s="10">
        <f t="shared" si="3"/>
        <v>1</v>
      </c>
      <c r="J17" s="10">
        <f t="shared" si="3"/>
        <v>1</v>
      </c>
      <c r="K17" s="10">
        <f t="shared" si="3"/>
        <v>1</v>
      </c>
      <c r="L17" s="10">
        <f t="shared" si="3"/>
        <v>1</v>
      </c>
      <c r="M17" s="10" t="str">
        <f t="shared" si="3"/>
        <v>-</v>
      </c>
      <c r="N17" s="10" t="str">
        <f t="shared" si="3"/>
        <v>-</v>
      </c>
      <c r="O17" s="11">
        <f t="shared" si="3"/>
        <v>1</v>
      </c>
      <c r="V17" s="7"/>
      <c r="W17" s="8"/>
      <c r="X17" s="8"/>
    </row>
    <row r="18" spans="1:24" ht="23.25" customHeight="1" x14ac:dyDescent="0.25">
      <c r="A18" s="156" t="s">
        <v>37</v>
      </c>
      <c r="B18" s="25" t="s">
        <v>94</v>
      </c>
      <c r="C18" s="4">
        <v>96</v>
      </c>
      <c r="D18" s="4">
        <v>1</v>
      </c>
      <c r="E18" s="4">
        <v>0</v>
      </c>
      <c r="F18" s="4">
        <v>0</v>
      </c>
      <c r="G18" s="4">
        <v>3</v>
      </c>
      <c r="H18" s="4">
        <v>5</v>
      </c>
      <c r="I18" s="4">
        <v>7</v>
      </c>
      <c r="J18" s="4">
        <v>17</v>
      </c>
      <c r="K18" s="4">
        <v>18</v>
      </c>
      <c r="L18" s="4">
        <v>10</v>
      </c>
      <c r="M18" s="4"/>
      <c r="N18" s="4"/>
      <c r="O18" s="14">
        <f>SUM(C18:N18)</f>
        <v>157</v>
      </c>
      <c r="V18" s="7"/>
      <c r="W18" s="8"/>
      <c r="X18" s="8"/>
    </row>
    <row r="19" spans="1:24" ht="18.75" customHeight="1" x14ac:dyDescent="0.25">
      <c r="A19" s="156"/>
      <c r="B19" s="25" t="s">
        <v>95</v>
      </c>
      <c r="C19" s="4">
        <v>96</v>
      </c>
      <c r="D19" s="4">
        <v>1</v>
      </c>
      <c r="E19" s="4">
        <v>0</v>
      </c>
      <c r="F19" s="4">
        <v>0</v>
      </c>
      <c r="G19" s="4">
        <v>3</v>
      </c>
      <c r="H19" s="4">
        <v>5</v>
      </c>
      <c r="I19" s="4">
        <v>7</v>
      </c>
      <c r="J19" s="4">
        <v>17</v>
      </c>
      <c r="K19" s="4">
        <v>18</v>
      </c>
      <c r="L19" s="4">
        <v>10</v>
      </c>
      <c r="M19" s="4"/>
      <c r="N19" s="4"/>
      <c r="O19" s="14">
        <f>SUM(C19:N19)</f>
        <v>157</v>
      </c>
      <c r="V19" s="7"/>
      <c r="W19" s="8"/>
      <c r="X19" s="8"/>
    </row>
    <row r="20" spans="1:24" ht="17.25" customHeight="1" x14ac:dyDescent="0.25">
      <c r="A20" s="156"/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26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14.25" customHeight="1" thickBot="1" x14ac:dyDescent="0.3">
      <c r="A22" s="158" t="s">
        <v>34</v>
      </c>
      <c r="B22" s="159"/>
      <c r="C22" s="160"/>
      <c r="D22" s="147" t="str">
        <f>'SET-G. Jurídica-Contratación'!$G6</f>
        <v>Entre 80% y 100%</v>
      </c>
      <c r="E22" s="148"/>
      <c r="F22" s="148"/>
      <c r="G22" s="149"/>
      <c r="H22" s="147" t="str">
        <f>'SET-G. Jurídica-Contratación'!$H6</f>
        <v>Entre 60% y 79%</v>
      </c>
      <c r="I22" s="148"/>
      <c r="J22" s="148"/>
      <c r="K22" s="149"/>
      <c r="L22" s="147" t="str">
        <f>'SET-G. Jurídica-Contratación'!$I6</f>
        <v>Menor al 60%</v>
      </c>
      <c r="M22" s="152"/>
      <c r="N22" s="152"/>
      <c r="O22" s="153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6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22.5" customHeight="1" x14ac:dyDescent="0.25">
      <c r="A27" s="70" t="s">
        <v>157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v>43101</v>
      </c>
      <c r="O27" s="73"/>
    </row>
    <row r="28" spans="1:24" ht="22.5" customHeight="1" x14ac:dyDescent="0.25">
      <c r="A28" s="70" t="s">
        <v>158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v>43132</v>
      </c>
      <c r="O28" s="73"/>
    </row>
    <row r="29" spans="1:24" ht="22.5" customHeight="1" x14ac:dyDescent="0.25">
      <c r="A29" s="70" t="s">
        <v>169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>
        <v>43160</v>
      </c>
      <c r="O29" s="73"/>
    </row>
    <row r="30" spans="1:24" ht="22.5" customHeight="1" x14ac:dyDescent="0.25">
      <c r="A30" s="70" t="s">
        <v>169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>
        <v>43191</v>
      </c>
      <c r="O30" s="73"/>
    </row>
    <row r="31" spans="1:24" ht="22.5" customHeight="1" x14ac:dyDescent="0.25">
      <c r="A31" s="70" t="s">
        <v>168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>
        <v>43221</v>
      </c>
      <c r="O31" s="73"/>
    </row>
    <row r="32" spans="1:24" ht="22.5" customHeight="1" x14ac:dyDescent="0.25">
      <c r="A32" s="70" t="s">
        <v>185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>
        <v>43252</v>
      </c>
      <c r="O32" s="73"/>
    </row>
    <row r="33" spans="1:17" ht="22.5" customHeight="1" x14ac:dyDescent="0.25">
      <c r="A33" s="70" t="s">
        <v>182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43282</v>
      </c>
      <c r="O33" s="73"/>
    </row>
    <row r="34" spans="1:17" ht="22.5" customHeight="1" x14ac:dyDescent="0.25">
      <c r="A34" s="70" t="s">
        <v>176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>
        <v>43313</v>
      </c>
      <c r="O34" s="73"/>
    </row>
    <row r="35" spans="1:17" ht="22.5" customHeight="1" x14ac:dyDescent="0.25">
      <c r="A35" s="70" t="s">
        <v>184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>
        <v>43344</v>
      </c>
      <c r="O35" s="73"/>
    </row>
    <row r="36" spans="1:17" ht="22.5" customHeight="1" x14ac:dyDescent="0.25">
      <c r="A36" s="70" t="s">
        <v>186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43374</v>
      </c>
      <c r="O36" s="73"/>
    </row>
    <row r="37" spans="1:17" ht="22.5" customHeight="1" x14ac:dyDescent="0.25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6"/>
      <c r="N37" s="72">
        <v>43405</v>
      </c>
      <c r="O37" s="73"/>
    </row>
    <row r="38" spans="1:17" ht="22.5" customHeight="1" thickBo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43435</v>
      </c>
      <c r="O38" s="73"/>
    </row>
    <row r="39" spans="1:17" ht="19.5" customHeight="1" x14ac:dyDescent="0.25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 t="s">
        <v>53</v>
      </c>
      <c r="O39" s="83"/>
    </row>
    <row r="40" spans="1:17" ht="15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5"/>
      <c r="O40" s="166"/>
    </row>
    <row r="41" spans="1:17" ht="15.75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</row>
    <row r="42" spans="1:17" ht="6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</row>
    <row r="44" spans="1:17" ht="14.25" x14ac:dyDescent="0.2">
      <c r="Q44" s="33" t="s">
        <v>74</v>
      </c>
    </row>
    <row r="45" spans="1:17" ht="14.25" x14ac:dyDescent="0.2">
      <c r="Q45" s="33" t="s">
        <v>75</v>
      </c>
    </row>
    <row r="46" spans="1:17" ht="14.25" x14ac:dyDescent="0.2">
      <c r="Q46" s="33" t="s">
        <v>76</v>
      </c>
    </row>
    <row r="47" spans="1:17" ht="14.25" x14ac:dyDescent="0.2">
      <c r="Q47" s="33" t="s">
        <v>77</v>
      </c>
    </row>
    <row r="48" spans="1:17" ht="14.25" x14ac:dyDescent="0.2">
      <c r="Q48" s="33" t="s">
        <v>78</v>
      </c>
    </row>
    <row r="49" spans="17:17" ht="14.25" x14ac:dyDescent="0.2">
      <c r="Q49" s="33" t="s">
        <v>79</v>
      </c>
    </row>
    <row r="50" spans="17:17" ht="14.25" x14ac:dyDescent="0.2">
      <c r="Q50" s="33" t="s">
        <v>80</v>
      </c>
    </row>
    <row r="51" spans="17:17" ht="14.25" x14ac:dyDescent="0.2">
      <c r="Q51" s="33" t="s">
        <v>81</v>
      </c>
    </row>
    <row r="52" spans="17:17" ht="14.25" x14ac:dyDescent="0.2">
      <c r="Q52" s="33" t="s">
        <v>82</v>
      </c>
    </row>
    <row r="53" spans="17:17" ht="14.25" x14ac:dyDescent="0.2">
      <c r="Q53" s="33" t="s">
        <v>83</v>
      </c>
    </row>
    <row r="54" spans="17:17" ht="14.25" x14ac:dyDescent="0.2">
      <c r="Q54" s="33" t="s">
        <v>84</v>
      </c>
    </row>
    <row r="55" spans="17:17" ht="14.25" x14ac:dyDescent="0.2">
      <c r="Q55" s="33" t="s">
        <v>85</v>
      </c>
    </row>
    <row r="56" spans="17:17" ht="14.25" x14ac:dyDescent="0.2">
      <c r="Q56" s="33" t="s">
        <v>86</v>
      </c>
    </row>
    <row r="58" spans="17:17" x14ac:dyDescent="0.25">
      <c r="Q58" s="9">
        <v>0.88</v>
      </c>
    </row>
    <row r="59" spans="17:17" x14ac:dyDescent="0.25">
      <c r="Q59" s="9">
        <v>0.9</v>
      </c>
    </row>
  </sheetData>
  <mergeCells count="74">
    <mergeCell ref="A42:O42"/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  <mergeCell ref="A39:M39"/>
    <mergeCell ref="N39:O39"/>
    <mergeCell ref="A40:M40"/>
    <mergeCell ref="N40:O40"/>
    <mergeCell ref="A9:D9"/>
    <mergeCell ref="F9:G9"/>
    <mergeCell ref="J9:O9"/>
    <mergeCell ref="L23:O23"/>
    <mergeCell ref="A24:O24"/>
    <mergeCell ref="A10:O10"/>
    <mergeCell ref="A11:O11"/>
    <mergeCell ref="A12:O12"/>
    <mergeCell ref="A13:O13"/>
    <mergeCell ref="A14:B14"/>
    <mergeCell ref="A4:E4"/>
    <mergeCell ref="F4:O4"/>
    <mergeCell ref="A6:E6"/>
    <mergeCell ref="G6:O6"/>
    <mergeCell ref="A7:D8"/>
    <mergeCell ref="E7:E8"/>
    <mergeCell ref="F7:G8"/>
    <mergeCell ref="H7:H8"/>
    <mergeCell ref="I7:I8"/>
    <mergeCell ref="J7:K8"/>
    <mergeCell ref="L7:O7"/>
    <mergeCell ref="L8:M8"/>
    <mergeCell ref="A5:E5"/>
    <mergeCell ref="N8:O8"/>
    <mergeCell ref="F5:O5"/>
    <mergeCell ref="D1:O1"/>
    <mergeCell ref="D2:O2"/>
    <mergeCell ref="A1:C2"/>
    <mergeCell ref="A3:E3"/>
    <mergeCell ref="F3:O3"/>
    <mergeCell ref="A41:M41"/>
    <mergeCell ref="N41:O41"/>
    <mergeCell ref="A26:M26"/>
    <mergeCell ref="N26:O26"/>
    <mergeCell ref="A27:M27"/>
    <mergeCell ref="N27:O27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25" zoomScaleNormal="100" zoomScaleSheetLayoutView="72" workbookViewId="0">
      <selection activeCell="A36" sqref="A36:M3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'SET-G. Jurídica-Contratación'!$B7</f>
        <v>Favorabilidad</v>
      </c>
      <c r="G4" s="99"/>
      <c r="H4" s="99"/>
      <c r="I4" s="99"/>
      <c r="J4" s="99"/>
      <c r="K4" s="99"/>
      <c r="L4" s="99"/>
      <c r="M4" s="99"/>
      <c r="N4" s="99"/>
      <c r="O4" s="167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'SET-G. Jurídica-Contratación'!F7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'SET-G. Jurídica-Contratación'!A7</f>
        <v>IN02</v>
      </c>
      <c r="H6" s="104"/>
      <c r="I6" s="104"/>
      <c r="J6" s="104"/>
      <c r="K6" s="104"/>
      <c r="L6" s="104"/>
      <c r="M6" s="104"/>
      <c r="N6" s="104"/>
      <c r="O6" s="168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48.75" customHeight="1" thickBot="1" x14ac:dyDescent="0.3">
      <c r="A9" s="119" t="str">
        <f>'SET-G. Jurídica-Contratación'!$C7</f>
        <v>Medir el numero de fallos favorables que Aguas del Huila.</v>
      </c>
      <c r="B9" s="120"/>
      <c r="C9" s="120"/>
      <c r="D9" s="120"/>
      <c r="E9" s="13" t="s">
        <v>35</v>
      </c>
      <c r="F9" s="120" t="str">
        <f>'SET-G. Jurídica-Contratación'!$D7</f>
        <v>Número de fallos favorables / Número de procesos fallados en el periodo *100</v>
      </c>
      <c r="G9" s="120"/>
      <c r="H9" s="12">
        <f>$O16</f>
        <v>1</v>
      </c>
      <c r="I9" s="18" t="str">
        <f>'SET-G. Jurídica-Contratación'!$E7</f>
        <v>Semestral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7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2">
        <f t="shared" ref="C15:N15" si="0">$O$15</f>
        <v>0.95</v>
      </c>
      <c r="D15" s="42">
        <f t="shared" si="0"/>
        <v>0.95</v>
      </c>
      <c r="E15" s="42">
        <f t="shared" si="0"/>
        <v>0.95</v>
      </c>
      <c r="F15" s="42">
        <f t="shared" si="0"/>
        <v>0.95</v>
      </c>
      <c r="G15" s="42">
        <f t="shared" si="0"/>
        <v>0.95</v>
      </c>
      <c r="H15" s="42">
        <f t="shared" si="0"/>
        <v>0.95</v>
      </c>
      <c r="I15" s="42">
        <f t="shared" si="0"/>
        <v>0.95</v>
      </c>
      <c r="J15" s="42">
        <f t="shared" si="0"/>
        <v>0.95</v>
      </c>
      <c r="K15" s="42">
        <f t="shared" si="0"/>
        <v>0.95</v>
      </c>
      <c r="L15" s="42">
        <f t="shared" si="0"/>
        <v>0.95</v>
      </c>
      <c r="M15" s="42">
        <f t="shared" si="0"/>
        <v>0.95</v>
      </c>
      <c r="N15" s="42">
        <f t="shared" si="0"/>
        <v>0.95</v>
      </c>
      <c r="O15" s="43">
        <f>'SET-G. Jurídica-Contratación'!J7</f>
        <v>0.95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2">
        <f t="shared" ref="C16:N16" si="1">$O$16</f>
        <v>1</v>
      </c>
      <c r="D16" s="42">
        <f t="shared" si="1"/>
        <v>1</v>
      </c>
      <c r="E16" s="42">
        <f t="shared" si="1"/>
        <v>1</v>
      </c>
      <c r="F16" s="42">
        <f t="shared" si="1"/>
        <v>1</v>
      </c>
      <c r="G16" s="42">
        <f t="shared" si="1"/>
        <v>1</v>
      </c>
      <c r="H16" s="42">
        <f t="shared" si="1"/>
        <v>1</v>
      </c>
      <c r="I16" s="42">
        <f t="shared" si="1"/>
        <v>1</v>
      </c>
      <c r="J16" s="42">
        <f t="shared" si="1"/>
        <v>1</v>
      </c>
      <c r="K16" s="42">
        <f t="shared" si="1"/>
        <v>1</v>
      </c>
      <c r="L16" s="42">
        <f t="shared" si="1"/>
        <v>1</v>
      </c>
      <c r="M16" s="42">
        <f t="shared" si="1"/>
        <v>1</v>
      </c>
      <c r="N16" s="42">
        <f t="shared" si="1"/>
        <v>1</v>
      </c>
      <c r="O16" s="44">
        <f>'SET-G. Jurídica-Contratación'!K7</f>
        <v>1</v>
      </c>
      <c r="V16" s="7"/>
      <c r="W16" s="8"/>
      <c r="X16" s="8"/>
    </row>
    <row r="17" spans="1:24" ht="17.25" customHeight="1" x14ac:dyDescent="0.25">
      <c r="A17" s="154" t="s">
        <v>152</v>
      </c>
      <c r="B17" s="155"/>
      <c r="C17" s="10" t="str">
        <f t="shared" ref="C17:E17" si="2">IF((C19),C18/C19,"-")</f>
        <v>-</v>
      </c>
      <c r="D17" s="10" t="str">
        <f t="shared" si="2"/>
        <v>-</v>
      </c>
      <c r="E17" s="10" t="str">
        <f t="shared" si="2"/>
        <v>-</v>
      </c>
      <c r="F17" s="10" t="str">
        <f>IF((F19),F18/F19,"-")</f>
        <v>-</v>
      </c>
      <c r="G17" s="10" t="str">
        <f t="shared" ref="G17:O17" si="3">IF((G19),G18/G19,"-")</f>
        <v>-</v>
      </c>
      <c r="H17" s="10" t="str">
        <f t="shared" si="3"/>
        <v>-</v>
      </c>
      <c r="I17" s="10" t="str">
        <f t="shared" si="3"/>
        <v>-</v>
      </c>
      <c r="J17" s="10" t="str">
        <f t="shared" si="3"/>
        <v>-</v>
      </c>
      <c r="K17" s="10">
        <f t="shared" si="3"/>
        <v>1</v>
      </c>
      <c r="L17" s="10">
        <f t="shared" si="3"/>
        <v>1</v>
      </c>
      <c r="M17" s="10" t="str">
        <f t="shared" si="3"/>
        <v>-</v>
      </c>
      <c r="N17" s="10" t="str">
        <f t="shared" si="3"/>
        <v>-</v>
      </c>
      <c r="O17" s="11">
        <f t="shared" si="3"/>
        <v>1</v>
      </c>
      <c r="V17" s="7"/>
      <c r="W17" s="8"/>
      <c r="X17" s="8"/>
    </row>
    <row r="18" spans="1:24" ht="17.25" customHeight="1" x14ac:dyDescent="0.25">
      <c r="A18" s="156" t="s">
        <v>37</v>
      </c>
      <c r="B18" s="25" t="s">
        <v>97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</v>
      </c>
      <c r="L18" s="4">
        <v>2</v>
      </c>
      <c r="M18" s="4"/>
      <c r="N18" s="4"/>
      <c r="O18" s="14">
        <f>SUM(C18:N18)</f>
        <v>5</v>
      </c>
      <c r="V18" s="7"/>
      <c r="W18" s="8"/>
      <c r="X18" s="8"/>
    </row>
    <row r="19" spans="1:24" ht="23.25" customHeight="1" x14ac:dyDescent="0.25">
      <c r="A19" s="156"/>
      <c r="B19" s="25" t="s">
        <v>98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3</v>
      </c>
      <c r="L19" s="4">
        <v>2</v>
      </c>
      <c r="M19" s="4"/>
      <c r="N19" s="4"/>
      <c r="O19" s="14">
        <f>SUM(C19:N19)</f>
        <v>5</v>
      </c>
      <c r="V19" s="7"/>
      <c r="W19" s="8"/>
      <c r="X19" s="8"/>
    </row>
    <row r="20" spans="1:24" ht="17.25" customHeight="1" x14ac:dyDescent="0.25">
      <c r="A20" s="156"/>
      <c r="B20" s="3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58" t="s">
        <v>34</v>
      </c>
      <c r="B22" s="159"/>
      <c r="C22" s="160"/>
      <c r="D22" s="172" t="str">
        <f>'SET-G. Jurídica-Contratación'!$G7</f>
        <v>Entre 80% y 100%</v>
      </c>
      <c r="E22" s="173"/>
      <c r="F22" s="173"/>
      <c r="G22" s="174"/>
      <c r="H22" s="172" t="str">
        <f>'SET-G. Jurídica-Contratación'!$H7</f>
        <v>Entre 60% y 79%</v>
      </c>
      <c r="I22" s="173"/>
      <c r="J22" s="173"/>
      <c r="K22" s="174"/>
      <c r="L22" s="175" t="str">
        <f>'SET-G. Jurídica-Contratación'!$I7</f>
        <v>Menor al 60%</v>
      </c>
      <c r="M22" s="176"/>
      <c r="N22" s="176"/>
      <c r="O22" s="177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21.75" customHeight="1" x14ac:dyDescent="0.25">
      <c r="A27" s="70" t="s">
        <v>159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v>43101</v>
      </c>
      <c r="O27" s="73"/>
    </row>
    <row r="28" spans="1:24" ht="21.75" customHeight="1" x14ac:dyDescent="0.25">
      <c r="A28" s="70" t="s">
        <v>159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v>43132</v>
      </c>
      <c r="O28" s="73"/>
    </row>
    <row r="29" spans="1:24" ht="21.75" customHeight="1" x14ac:dyDescent="0.25">
      <c r="A29" s="70" t="s">
        <v>159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>
        <v>43160</v>
      </c>
      <c r="O29" s="73"/>
    </row>
    <row r="30" spans="1:24" ht="21.75" customHeight="1" x14ac:dyDescent="0.25">
      <c r="A30" s="70" t="s">
        <v>159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>
        <v>43191</v>
      </c>
      <c r="O30" s="73"/>
    </row>
    <row r="31" spans="1:24" ht="21.75" customHeight="1" x14ac:dyDescent="0.25">
      <c r="A31" s="70" t="s">
        <v>159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>
        <v>43221</v>
      </c>
      <c r="O31" s="73"/>
    </row>
    <row r="32" spans="1:24" ht="21.75" customHeight="1" x14ac:dyDescent="0.25">
      <c r="A32" s="70" t="s">
        <v>159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>
        <v>43252</v>
      </c>
      <c r="O32" s="73"/>
    </row>
    <row r="33" spans="1:17" ht="21.75" customHeight="1" x14ac:dyDescent="0.25">
      <c r="A33" s="70" t="s">
        <v>159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43282</v>
      </c>
      <c r="O33" s="73"/>
    </row>
    <row r="34" spans="1:17" ht="21.75" customHeight="1" x14ac:dyDescent="0.25">
      <c r="A34" s="70" t="s">
        <v>159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>
        <v>43313</v>
      </c>
      <c r="O34" s="73"/>
    </row>
    <row r="35" spans="1:17" ht="21.75" customHeight="1" x14ac:dyDescent="0.25">
      <c r="A35" s="70" t="s">
        <v>177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>
        <v>43344</v>
      </c>
      <c r="O35" s="73"/>
    </row>
    <row r="36" spans="1:17" ht="21.75" customHeight="1" x14ac:dyDescent="0.25">
      <c r="A36" s="70" t="s">
        <v>189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43374</v>
      </c>
      <c r="O36" s="73"/>
    </row>
    <row r="37" spans="1:17" ht="21.75" customHeight="1" x14ac:dyDescent="0.25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>
        <v>43405</v>
      </c>
      <c r="O37" s="73"/>
    </row>
    <row r="38" spans="1:17" ht="21.75" customHeight="1" thickBo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43435</v>
      </c>
      <c r="O38" s="73"/>
    </row>
    <row r="39" spans="1:17" ht="15" customHeight="1" x14ac:dyDescent="0.25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 t="s">
        <v>53</v>
      </c>
      <c r="O39" s="83"/>
    </row>
    <row r="40" spans="1:17" ht="24" customHeight="1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5"/>
      <c r="O40" s="166"/>
    </row>
    <row r="41" spans="1:17" ht="22.5" customHeight="1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</row>
    <row r="42" spans="1:17" ht="4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</row>
    <row r="44" spans="1:17" ht="14.25" x14ac:dyDescent="0.2">
      <c r="Q44" s="33" t="s">
        <v>74</v>
      </c>
    </row>
    <row r="45" spans="1:17" ht="14.25" x14ac:dyDescent="0.2">
      <c r="Q45" s="33" t="s">
        <v>75</v>
      </c>
    </row>
    <row r="46" spans="1:17" ht="14.25" x14ac:dyDescent="0.2">
      <c r="Q46" s="33" t="s">
        <v>76</v>
      </c>
    </row>
    <row r="47" spans="1:17" ht="14.25" x14ac:dyDescent="0.2">
      <c r="Q47" s="33" t="s">
        <v>77</v>
      </c>
    </row>
    <row r="48" spans="1:17" ht="14.25" x14ac:dyDescent="0.2">
      <c r="Q48" s="33" t="s">
        <v>78</v>
      </c>
    </row>
    <row r="49" spans="17:17" ht="14.25" x14ac:dyDescent="0.2">
      <c r="Q49" s="33" t="s">
        <v>79</v>
      </c>
    </row>
    <row r="50" spans="17:17" ht="14.25" x14ac:dyDescent="0.2">
      <c r="Q50" s="33" t="s">
        <v>80</v>
      </c>
    </row>
    <row r="51" spans="17:17" ht="14.25" x14ac:dyDescent="0.2">
      <c r="Q51" s="33" t="s">
        <v>81</v>
      </c>
    </row>
    <row r="52" spans="17:17" ht="14.25" x14ac:dyDescent="0.2">
      <c r="Q52" s="33" t="s">
        <v>82</v>
      </c>
    </row>
    <row r="53" spans="17:17" ht="14.25" x14ac:dyDescent="0.2">
      <c r="Q53" s="33" t="s">
        <v>83</v>
      </c>
    </row>
    <row r="54" spans="17:17" ht="14.25" x14ac:dyDescent="0.2">
      <c r="Q54" s="33" t="s">
        <v>84</v>
      </c>
    </row>
    <row r="55" spans="17:17" ht="14.25" x14ac:dyDescent="0.2">
      <c r="Q55" s="33" t="s">
        <v>85</v>
      </c>
    </row>
    <row r="56" spans="17:17" ht="14.25" x14ac:dyDescent="0.2">
      <c r="Q56" s="33" t="s">
        <v>86</v>
      </c>
    </row>
    <row r="58" spans="17:17" x14ac:dyDescent="0.25">
      <c r="Q58" s="29">
        <v>0.95</v>
      </c>
    </row>
    <row r="59" spans="17:17" x14ac:dyDescent="0.25">
      <c r="Q59" s="29">
        <v>1</v>
      </c>
    </row>
  </sheetData>
  <mergeCells count="74">
    <mergeCell ref="A32:M32"/>
    <mergeCell ref="N32:O32"/>
    <mergeCell ref="A42:O42"/>
    <mergeCell ref="A39:M39"/>
    <mergeCell ref="N39:O39"/>
    <mergeCell ref="A40:M40"/>
    <mergeCell ref="N40:O40"/>
    <mergeCell ref="A41:M41"/>
    <mergeCell ref="N41:O41"/>
    <mergeCell ref="A33:M33"/>
    <mergeCell ref="N33:O33"/>
    <mergeCell ref="A34:M34"/>
    <mergeCell ref="N34:O34"/>
    <mergeCell ref="A35:M35"/>
    <mergeCell ref="N35:O35"/>
    <mergeCell ref="A36:M36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  <mergeCell ref="N36:O36"/>
    <mergeCell ref="A37:M37"/>
    <mergeCell ref="N37:O37"/>
    <mergeCell ref="A38:M38"/>
    <mergeCell ref="N38:O38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25" zoomScaleNormal="100" zoomScaleSheetLayoutView="72" workbookViewId="0">
      <selection activeCell="A36" sqref="A36:M3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+'SET-G. Jurídica-Contratación'!B8</f>
        <v>Elaboración de los Contratos.</v>
      </c>
      <c r="G4" s="99"/>
      <c r="H4" s="99"/>
      <c r="I4" s="99"/>
      <c r="J4" s="99"/>
      <c r="K4" s="99"/>
      <c r="L4" s="99"/>
      <c r="M4" s="99"/>
      <c r="N4" s="99"/>
      <c r="O4" s="167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+'SET-G. Jurídica-Contratación'!F8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+'SET-G. Jurídica-Contratación'!A8</f>
        <v>IN03</v>
      </c>
      <c r="H6" s="104"/>
      <c r="I6" s="104"/>
      <c r="J6" s="104"/>
      <c r="K6" s="104"/>
      <c r="L6" s="104"/>
      <c r="M6" s="104"/>
      <c r="N6" s="104"/>
      <c r="O6" s="168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62.25" customHeight="1" thickBot="1" x14ac:dyDescent="0.3">
      <c r="A9" s="119" t="str">
        <f>+'SET-G. Jurídica-Contratación'!C8</f>
        <v>Medir el nivel de eficiencia en el cumplimiento de la elaboración de los contratos con base en los estudios previos recibidos.</v>
      </c>
      <c r="B9" s="120"/>
      <c r="C9" s="120"/>
      <c r="D9" s="120"/>
      <c r="E9" s="13" t="s">
        <v>35</v>
      </c>
      <c r="F9" s="120" t="str">
        <f>+'SET-G. Jurídica-Contratación'!D8</f>
        <v>Total de contratos realizados con estudios previos / Total contratos elaborados en el periodo *100</v>
      </c>
      <c r="G9" s="120"/>
      <c r="H9" s="12">
        <f>$O16</f>
        <v>1</v>
      </c>
      <c r="I9" s="18" t="str">
        <f>'SET-G. Jurídica-Contratación'!$E8</f>
        <v>Semestral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7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2">
        <f t="shared" ref="C15:N15" si="0">$O$15</f>
        <v>1</v>
      </c>
      <c r="D15" s="42">
        <f t="shared" si="0"/>
        <v>1</v>
      </c>
      <c r="E15" s="42">
        <f t="shared" si="0"/>
        <v>1</v>
      </c>
      <c r="F15" s="42">
        <f t="shared" si="0"/>
        <v>1</v>
      </c>
      <c r="G15" s="42">
        <f t="shared" si="0"/>
        <v>1</v>
      </c>
      <c r="H15" s="42">
        <f t="shared" si="0"/>
        <v>1</v>
      </c>
      <c r="I15" s="42">
        <f t="shared" si="0"/>
        <v>1</v>
      </c>
      <c r="J15" s="42">
        <f t="shared" si="0"/>
        <v>1</v>
      </c>
      <c r="K15" s="42">
        <f t="shared" si="0"/>
        <v>1</v>
      </c>
      <c r="L15" s="42">
        <f t="shared" si="0"/>
        <v>1</v>
      </c>
      <c r="M15" s="42">
        <f t="shared" si="0"/>
        <v>1</v>
      </c>
      <c r="N15" s="42">
        <f t="shared" si="0"/>
        <v>1</v>
      </c>
      <c r="O15" s="43">
        <f>'SET-G. Jurídica-Contratación'!J8</f>
        <v>1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2">
        <f t="shared" ref="C16:N16" si="1">$O$16</f>
        <v>1</v>
      </c>
      <c r="D16" s="42">
        <f t="shared" si="1"/>
        <v>1</v>
      </c>
      <c r="E16" s="42">
        <f t="shared" si="1"/>
        <v>1</v>
      </c>
      <c r="F16" s="42">
        <f t="shared" si="1"/>
        <v>1</v>
      </c>
      <c r="G16" s="42">
        <f t="shared" si="1"/>
        <v>1</v>
      </c>
      <c r="H16" s="42">
        <f t="shared" si="1"/>
        <v>1</v>
      </c>
      <c r="I16" s="42">
        <f t="shared" si="1"/>
        <v>1</v>
      </c>
      <c r="J16" s="42">
        <f t="shared" si="1"/>
        <v>1</v>
      </c>
      <c r="K16" s="42">
        <f t="shared" si="1"/>
        <v>1</v>
      </c>
      <c r="L16" s="42">
        <f t="shared" si="1"/>
        <v>1</v>
      </c>
      <c r="M16" s="42">
        <f t="shared" si="1"/>
        <v>1</v>
      </c>
      <c r="N16" s="42">
        <f t="shared" si="1"/>
        <v>1</v>
      </c>
      <c r="O16" s="44">
        <f>'SET-G. Jurídica-Contratación'!K8</f>
        <v>1</v>
      </c>
      <c r="V16" s="7"/>
      <c r="W16" s="8"/>
      <c r="X16" s="8"/>
    </row>
    <row r="17" spans="1:24" ht="17.25" customHeight="1" thickBot="1" x14ac:dyDescent="0.3">
      <c r="A17" s="154" t="s">
        <v>152</v>
      </c>
      <c r="B17" s="155"/>
      <c r="C17" s="10">
        <f t="shared" ref="C17:E17" si="2">IF((C19),C18/C19,"-")</f>
        <v>1</v>
      </c>
      <c r="D17" s="10">
        <f t="shared" si="2"/>
        <v>1</v>
      </c>
      <c r="E17" s="10" t="str">
        <f t="shared" si="2"/>
        <v>-</v>
      </c>
      <c r="F17" s="10" t="str">
        <f>IF((F19),F18/F19,"-")</f>
        <v>-</v>
      </c>
      <c r="G17" s="10">
        <f t="shared" ref="G17:O17" si="3">IF((G19),G18/G19,"-")</f>
        <v>1</v>
      </c>
      <c r="H17" s="10">
        <f t="shared" si="3"/>
        <v>1</v>
      </c>
      <c r="I17" s="10">
        <f t="shared" si="3"/>
        <v>1</v>
      </c>
      <c r="J17" s="10">
        <f t="shared" si="3"/>
        <v>1</v>
      </c>
      <c r="K17" s="10">
        <f t="shared" si="3"/>
        <v>1</v>
      </c>
      <c r="L17" s="10">
        <f t="shared" si="3"/>
        <v>1</v>
      </c>
      <c r="M17" s="10" t="str">
        <f t="shared" si="3"/>
        <v>-</v>
      </c>
      <c r="N17" s="10" t="str">
        <f t="shared" si="3"/>
        <v>-</v>
      </c>
      <c r="O17" s="11">
        <f t="shared" si="3"/>
        <v>1</v>
      </c>
      <c r="V17" s="7"/>
      <c r="W17" s="8"/>
      <c r="X17" s="8"/>
    </row>
    <row r="18" spans="1:24" ht="24" customHeight="1" thickTop="1" thickBot="1" x14ac:dyDescent="0.3">
      <c r="A18" s="156" t="s">
        <v>37</v>
      </c>
      <c r="B18" s="28" t="s">
        <v>124</v>
      </c>
      <c r="C18" s="4">
        <v>96</v>
      </c>
      <c r="D18" s="4">
        <v>1</v>
      </c>
      <c r="E18" s="4">
        <v>0</v>
      </c>
      <c r="F18" s="4">
        <v>0</v>
      </c>
      <c r="G18" s="4">
        <v>3</v>
      </c>
      <c r="H18" s="4">
        <v>5</v>
      </c>
      <c r="I18" s="4">
        <v>7</v>
      </c>
      <c r="J18" s="4">
        <v>17</v>
      </c>
      <c r="K18" s="4">
        <v>18</v>
      </c>
      <c r="L18" s="4">
        <v>10</v>
      </c>
      <c r="M18" s="4"/>
      <c r="N18" s="4"/>
      <c r="O18" s="14">
        <f>SUM(C18:N18)</f>
        <v>157</v>
      </c>
      <c r="V18" s="7"/>
      <c r="W18" s="8"/>
      <c r="X18" s="8"/>
    </row>
    <row r="19" spans="1:24" ht="23.25" customHeight="1" thickTop="1" x14ac:dyDescent="0.25">
      <c r="A19" s="156"/>
      <c r="B19" s="25" t="s">
        <v>126</v>
      </c>
      <c r="C19" s="4">
        <v>96</v>
      </c>
      <c r="D19" s="4">
        <v>1</v>
      </c>
      <c r="E19" s="4">
        <v>0</v>
      </c>
      <c r="F19" s="4">
        <v>0</v>
      </c>
      <c r="G19" s="4">
        <v>3</v>
      </c>
      <c r="H19" s="4">
        <v>5</v>
      </c>
      <c r="I19" s="4">
        <v>7</v>
      </c>
      <c r="J19" s="4">
        <v>17</v>
      </c>
      <c r="K19" s="4">
        <v>18</v>
      </c>
      <c r="L19" s="4">
        <v>10</v>
      </c>
      <c r="M19" s="4"/>
      <c r="N19" s="4"/>
      <c r="O19" s="14">
        <f>SUM(C19:N19)</f>
        <v>157</v>
      </c>
      <c r="V19" s="7"/>
      <c r="W19" s="8"/>
      <c r="X19" s="8"/>
    </row>
    <row r="20" spans="1:24" ht="17.25" customHeight="1" x14ac:dyDescent="0.25">
      <c r="A20" s="156"/>
      <c r="B20" s="3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58" t="s">
        <v>34</v>
      </c>
      <c r="B22" s="159"/>
      <c r="C22" s="160"/>
      <c r="D22" s="172" t="str">
        <f>'SET-G. Jurídica-Contratación'!$G8</f>
        <v>Entre 90% y 100%</v>
      </c>
      <c r="E22" s="173"/>
      <c r="F22" s="173"/>
      <c r="G22" s="174"/>
      <c r="H22" s="172" t="str">
        <f>'SET-G. Jurídica-Contratación'!$H8</f>
        <v>Entre 61% y 89%</v>
      </c>
      <c r="I22" s="173"/>
      <c r="J22" s="173"/>
      <c r="K22" s="174"/>
      <c r="L22" s="175" t="str">
        <f>'SET-G. Jurídica-Contratación'!$I8</f>
        <v>Menor al 60%</v>
      </c>
      <c r="M22" s="176"/>
      <c r="N22" s="176"/>
      <c r="O22" s="177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21.75" customHeight="1" x14ac:dyDescent="0.25">
      <c r="A27" s="70" t="s">
        <v>157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v>43101</v>
      </c>
      <c r="O27" s="73"/>
    </row>
    <row r="28" spans="1:24" ht="21.75" customHeight="1" x14ac:dyDescent="0.25">
      <c r="A28" s="70" t="s">
        <v>158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v>43132</v>
      </c>
      <c r="O28" s="73"/>
    </row>
    <row r="29" spans="1:24" ht="21.75" customHeight="1" x14ac:dyDescent="0.25">
      <c r="A29" s="70" t="s">
        <v>169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>
        <v>43160</v>
      </c>
      <c r="O29" s="73"/>
    </row>
    <row r="30" spans="1:24" ht="21.75" customHeight="1" x14ac:dyDescent="0.25">
      <c r="A30" s="70" t="s">
        <v>169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>
        <v>43191</v>
      </c>
      <c r="O30" s="73"/>
    </row>
    <row r="31" spans="1:24" ht="21.75" customHeight="1" x14ac:dyDescent="0.25">
      <c r="A31" s="70" t="s">
        <v>168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>
        <v>43221</v>
      </c>
      <c r="O31" s="73"/>
    </row>
    <row r="32" spans="1:24" ht="21.75" customHeight="1" x14ac:dyDescent="0.25">
      <c r="A32" s="70" t="s">
        <v>188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>
        <v>43252</v>
      </c>
      <c r="O32" s="73"/>
    </row>
    <row r="33" spans="1:17" ht="21.75" customHeight="1" x14ac:dyDescent="0.25">
      <c r="A33" s="70" t="s">
        <v>188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43282</v>
      </c>
      <c r="O33" s="73"/>
    </row>
    <row r="34" spans="1:17" ht="21.75" customHeight="1" x14ac:dyDescent="0.25">
      <c r="A34" s="70" t="s">
        <v>188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>
        <v>43313</v>
      </c>
      <c r="O34" s="73"/>
    </row>
    <row r="35" spans="1:17" ht="21.75" customHeight="1" x14ac:dyDescent="0.25">
      <c r="A35" s="70" t="s">
        <v>188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>
        <v>43344</v>
      </c>
      <c r="O35" s="73"/>
    </row>
    <row r="36" spans="1:17" ht="21.75" customHeight="1" x14ac:dyDescent="0.25">
      <c r="A36" s="70" t="s">
        <v>188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43374</v>
      </c>
      <c r="O36" s="73"/>
    </row>
    <row r="37" spans="1:17" ht="21.75" customHeight="1" x14ac:dyDescent="0.25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>
        <v>43405</v>
      </c>
      <c r="O37" s="73"/>
    </row>
    <row r="38" spans="1:17" ht="21.75" customHeight="1" thickBo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43435</v>
      </c>
      <c r="O38" s="73"/>
    </row>
    <row r="39" spans="1:17" ht="15" customHeight="1" x14ac:dyDescent="0.25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 t="s">
        <v>53</v>
      </c>
      <c r="O39" s="83"/>
    </row>
    <row r="40" spans="1:17" ht="24" customHeight="1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5"/>
      <c r="O40" s="166"/>
    </row>
    <row r="41" spans="1:17" ht="22.5" customHeight="1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</row>
    <row r="42" spans="1:17" ht="4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</row>
    <row r="44" spans="1:17" ht="14.25" x14ac:dyDescent="0.2">
      <c r="Q44" s="33" t="s">
        <v>74</v>
      </c>
    </row>
    <row r="45" spans="1:17" ht="14.25" x14ac:dyDescent="0.2">
      <c r="Q45" s="33" t="s">
        <v>75</v>
      </c>
    </row>
    <row r="46" spans="1:17" ht="14.25" x14ac:dyDescent="0.2">
      <c r="Q46" s="33" t="s">
        <v>76</v>
      </c>
    </row>
    <row r="47" spans="1:17" ht="14.25" x14ac:dyDescent="0.2">
      <c r="Q47" s="33" t="s">
        <v>77</v>
      </c>
    </row>
    <row r="48" spans="1:17" ht="14.25" x14ac:dyDescent="0.2">
      <c r="Q48" s="33" t="s">
        <v>78</v>
      </c>
    </row>
    <row r="49" spans="17:17" ht="14.25" x14ac:dyDescent="0.2">
      <c r="Q49" s="33" t="s">
        <v>79</v>
      </c>
    </row>
    <row r="50" spans="17:17" ht="14.25" x14ac:dyDescent="0.2">
      <c r="Q50" s="33" t="s">
        <v>80</v>
      </c>
    </row>
    <row r="51" spans="17:17" ht="14.25" x14ac:dyDescent="0.2">
      <c r="Q51" s="33" t="s">
        <v>81</v>
      </c>
    </row>
    <row r="52" spans="17:17" ht="14.25" x14ac:dyDescent="0.2">
      <c r="Q52" s="33" t="s">
        <v>82</v>
      </c>
    </row>
    <row r="53" spans="17:17" ht="14.25" x14ac:dyDescent="0.2">
      <c r="Q53" s="33" t="s">
        <v>83</v>
      </c>
    </row>
    <row r="54" spans="17:17" ht="14.25" x14ac:dyDescent="0.2">
      <c r="Q54" s="33" t="s">
        <v>84</v>
      </c>
    </row>
    <row r="55" spans="17:17" ht="14.25" x14ac:dyDescent="0.2">
      <c r="Q55" s="33" t="s">
        <v>85</v>
      </c>
    </row>
    <row r="56" spans="17:17" ht="14.25" x14ac:dyDescent="0.2">
      <c r="Q56" s="33" t="s">
        <v>86</v>
      </c>
    </row>
    <row r="58" spans="17:17" x14ac:dyDescent="0.25">
      <c r="Q58" s="29">
        <v>1</v>
      </c>
    </row>
    <row r="59" spans="17:17" x14ac:dyDescent="0.25">
      <c r="Q59" s="29">
        <v>1</v>
      </c>
    </row>
  </sheetData>
  <mergeCells count="74">
    <mergeCell ref="A32:M32"/>
    <mergeCell ref="N32:O32"/>
    <mergeCell ref="A42:O42"/>
    <mergeCell ref="A39:M39"/>
    <mergeCell ref="N39:O39"/>
    <mergeCell ref="A40:M40"/>
    <mergeCell ref="N40:O40"/>
    <mergeCell ref="A41:M41"/>
    <mergeCell ref="N41:O41"/>
    <mergeCell ref="A33:M33"/>
    <mergeCell ref="N33:O33"/>
    <mergeCell ref="A34:M34"/>
    <mergeCell ref="N34:O34"/>
    <mergeCell ref="A35:M35"/>
    <mergeCell ref="N35:O35"/>
    <mergeCell ref="A36:M36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4:E4"/>
    <mergeCell ref="F4:O4"/>
    <mergeCell ref="A1:C2"/>
    <mergeCell ref="D1:O1"/>
    <mergeCell ref="D2:O2"/>
    <mergeCell ref="A3:E3"/>
    <mergeCell ref="F3:O3"/>
    <mergeCell ref="N36:O36"/>
    <mergeCell ref="A37:M37"/>
    <mergeCell ref="N37:O37"/>
    <mergeCell ref="A38:M38"/>
    <mergeCell ref="N38:O38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28" zoomScaleNormal="100" zoomScaleSheetLayoutView="72" workbookViewId="0">
      <selection activeCell="A36" sqref="A36:M3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+'SET-G. Jurídica-Contratación'!B9</f>
        <v>Consultas juridicas</v>
      </c>
      <c r="G4" s="99"/>
      <c r="H4" s="99"/>
      <c r="I4" s="99"/>
      <c r="J4" s="99"/>
      <c r="K4" s="99"/>
      <c r="L4" s="99"/>
      <c r="M4" s="99"/>
      <c r="N4" s="99"/>
      <c r="O4" s="167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+'SET-G. Jurídica-Contratación'!F9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+'SET-G. Jurídica-Contratación'!A9</f>
        <v>IN04</v>
      </c>
      <c r="H6" s="104"/>
      <c r="I6" s="104"/>
      <c r="J6" s="104"/>
      <c r="K6" s="104"/>
      <c r="L6" s="104"/>
      <c r="M6" s="104"/>
      <c r="N6" s="104"/>
      <c r="O6" s="168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48.75" customHeight="1" thickBot="1" x14ac:dyDescent="0.3">
      <c r="A9" s="119" t="str">
        <f>+'SET-G. Jurídica-Contratación'!C9</f>
        <v>Dar respuesta a consulta jurídicas</v>
      </c>
      <c r="B9" s="120"/>
      <c r="C9" s="120"/>
      <c r="D9" s="120"/>
      <c r="E9" s="13" t="s">
        <v>35</v>
      </c>
      <c r="F9" s="120" t="str">
        <f>+'SET-G. Jurídica-Contratación'!D9</f>
        <v>consulta jurídicas contestadas/ consultas jurídicas solictadas*100</v>
      </c>
      <c r="G9" s="120"/>
      <c r="H9" s="12">
        <f>$O16</f>
        <v>1</v>
      </c>
      <c r="I9" s="18" t="str">
        <f>+'SET-G. Jurídica-Contratación'!E9</f>
        <v>Mensual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7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2">
        <f t="shared" ref="C15:N15" si="0">$O$15</f>
        <v>1</v>
      </c>
      <c r="D15" s="42">
        <f t="shared" si="0"/>
        <v>1</v>
      </c>
      <c r="E15" s="42">
        <f t="shared" si="0"/>
        <v>1</v>
      </c>
      <c r="F15" s="42">
        <f t="shared" si="0"/>
        <v>1</v>
      </c>
      <c r="G15" s="42">
        <f t="shared" si="0"/>
        <v>1</v>
      </c>
      <c r="H15" s="42">
        <f t="shared" si="0"/>
        <v>1</v>
      </c>
      <c r="I15" s="42">
        <f t="shared" si="0"/>
        <v>1</v>
      </c>
      <c r="J15" s="42">
        <f t="shared" si="0"/>
        <v>1</v>
      </c>
      <c r="K15" s="42">
        <f t="shared" si="0"/>
        <v>1</v>
      </c>
      <c r="L15" s="42">
        <f t="shared" si="0"/>
        <v>1</v>
      </c>
      <c r="M15" s="42">
        <f t="shared" si="0"/>
        <v>1</v>
      </c>
      <c r="N15" s="42">
        <f t="shared" si="0"/>
        <v>1</v>
      </c>
      <c r="O15" s="43">
        <f>'SET-G. Jurídica-Contratación'!J9</f>
        <v>1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2">
        <f t="shared" ref="C16:N16" si="1">$O$16</f>
        <v>1</v>
      </c>
      <c r="D16" s="42">
        <f t="shared" si="1"/>
        <v>1</v>
      </c>
      <c r="E16" s="42">
        <f t="shared" si="1"/>
        <v>1</v>
      </c>
      <c r="F16" s="42">
        <f t="shared" si="1"/>
        <v>1</v>
      </c>
      <c r="G16" s="42">
        <f t="shared" si="1"/>
        <v>1</v>
      </c>
      <c r="H16" s="42">
        <f t="shared" si="1"/>
        <v>1</v>
      </c>
      <c r="I16" s="42">
        <f t="shared" si="1"/>
        <v>1</v>
      </c>
      <c r="J16" s="42">
        <f t="shared" si="1"/>
        <v>1</v>
      </c>
      <c r="K16" s="42">
        <f t="shared" si="1"/>
        <v>1</v>
      </c>
      <c r="L16" s="42">
        <f t="shared" si="1"/>
        <v>1</v>
      </c>
      <c r="M16" s="42">
        <f t="shared" si="1"/>
        <v>1</v>
      </c>
      <c r="N16" s="42">
        <f t="shared" si="1"/>
        <v>1</v>
      </c>
      <c r="O16" s="44">
        <f>'SET-G. Jurídica-Contratación'!K9</f>
        <v>1</v>
      </c>
      <c r="V16" s="7"/>
      <c r="W16" s="8"/>
      <c r="X16" s="8"/>
    </row>
    <row r="17" spans="1:24" ht="17.25" customHeight="1" x14ac:dyDescent="0.25">
      <c r="A17" s="154" t="s">
        <v>152</v>
      </c>
      <c r="B17" s="155"/>
      <c r="C17" s="10">
        <f t="shared" ref="C17:E17" si="2">IF((C19),C18/C19,"-")</f>
        <v>1</v>
      </c>
      <c r="D17" s="10">
        <f t="shared" si="2"/>
        <v>1</v>
      </c>
      <c r="E17" s="10">
        <f t="shared" si="2"/>
        <v>1</v>
      </c>
      <c r="F17" s="10">
        <f>IF((F19),F18/F19,"-")</f>
        <v>1</v>
      </c>
      <c r="G17" s="10">
        <f t="shared" ref="G17:O17" si="3">IF((G19),G18/G19,"-")</f>
        <v>1</v>
      </c>
      <c r="H17" s="10">
        <f t="shared" si="3"/>
        <v>1</v>
      </c>
      <c r="I17" s="10" t="str">
        <f t="shared" si="3"/>
        <v>-</v>
      </c>
      <c r="J17" s="10" t="str">
        <f t="shared" si="3"/>
        <v>-</v>
      </c>
      <c r="K17" s="10">
        <f t="shared" si="3"/>
        <v>1</v>
      </c>
      <c r="L17" s="10">
        <f t="shared" si="3"/>
        <v>1</v>
      </c>
      <c r="M17" s="10" t="str">
        <f t="shared" si="3"/>
        <v>-</v>
      </c>
      <c r="N17" s="10" t="str">
        <f t="shared" si="3"/>
        <v>-</v>
      </c>
      <c r="O17" s="11">
        <f t="shared" si="3"/>
        <v>1</v>
      </c>
      <c r="V17" s="7"/>
      <c r="W17" s="8"/>
      <c r="X17" s="8"/>
    </row>
    <row r="18" spans="1:24" ht="18" customHeight="1" x14ac:dyDescent="0.25">
      <c r="A18" s="156" t="s">
        <v>37</v>
      </c>
      <c r="B18" s="25" t="s">
        <v>146</v>
      </c>
      <c r="C18" s="4">
        <v>6</v>
      </c>
      <c r="D18" s="4">
        <v>10</v>
      </c>
      <c r="E18" s="4">
        <v>5</v>
      </c>
      <c r="F18" s="4">
        <v>7</v>
      </c>
      <c r="G18" s="4">
        <v>6</v>
      </c>
      <c r="H18" s="4">
        <v>4</v>
      </c>
      <c r="I18" s="4">
        <v>0</v>
      </c>
      <c r="J18" s="4">
        <v>0</v>
      </c>
      <c r="K18" s="4">
        <v>1</v>
      </c>
      <c r="L18" s="4">
        <v>4</v>
      </c>
      <c r="M18" s="4"/>
      <c r="N18" s="4"/>
      <c r="O18" s="14">
        <f>SUM(C18:N18)</f>
        <v>43</v>
      </c>
      <c r="V18" s="7"/>
      <c r="W18" s="8"/>
      <c r="X18" s="8"/>
    </row>
    <row r="19" spans="1:24" ht="18.75" customHeight="1" x14ac:dyDescent="0.25">
      <c r="A19" s="156"/>
      <c r="B19" s="25" t="s">
        <v>147</v>
      </c>
      <c r="C19" s="4">
        <v>6</v>
      </c>
      <c r="D19" s="4">
        <v>10</v>
      </c>
      <c r="E19" s="4">
        <v>5</v>
      </c>
      <c r="F19" s="4">
        <v>7</v>
      </c>
      <c r="G19" s="4">
        <v>6</v>
      </c>
      <c r="H19" s="4">
        <v>4</v>
      </c>
      <c r="I19" s="4">
        <v>0</v>
      </c>
      <c r="J19" s="4">
        <v>0</v>
      </c>
      <c r="K19" s="4">
        <v>1</v>
      </c>
      <c r="L19" s="4">
        <v>4</v>
      </c>
      <c r="M19" s="4"/>
      <c r="N19" s="4"/>
      <c r="O19" s="14">
        <f>SUM(C19:N19)</f>
        <v>43</v>
      </c>
      <c r="V19" s="7"/>
      <c r="W19" s="8"/>
      <c r="X19" s="8"/>
    </row>
    <row r="20" spans="1:24" ht="17.25" customHeight="1" x14ac:dyDescent="0.25">
      <c r="A20" s="156"/>
      <c r="B20" s="3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58" t="s">
        <v>34</v>
      </c>
      <c r="B22" s="159"/>
      <c r="C22" s="160"/>
      <c r="D22" s="172" t="str">
        <f>'SET-G. Jurídica-Contratación'!$G9</f>
        <v>Entre 90% y 100%</v>
      </c>
      <c r="E22" s="173"/>
      <c r="F22" s="173"/>
      <c r="G22" s="174"/>
      <c r="H22" s="172" t="str">
        <f>'SET-G. Jurídica-Contratación'!$H9</f>
        <v>Entre 61% y 89%</v>
      </c>
      <c r="I22" s="173"/>
      <c r="J22" s="173"/>
      <c r="K22" s="174"/>
      <c r="L22" s="175" t="str">
        <f>'SET-G. Jurídica-Contratación'!$I9</f>
        <v>Menor al 60%</v>
      </c>
      <c r="M22" s="176"/>
      <c r="N22" s="176"/>
      <c r="O22" s="177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21.75" customHeight="1" x14ac:dyDescent="0.25">
      <c r="A27" s="70" t="s">
        <v>160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v>43101</v>
      </c>
      <c r="O27" s="73"/>
    </row>
    <row r="28" spans="1:24" ht="21.75" customHeight="1" x14ac:dyDescent="0.25">
      <c r="A28" s="70" t="s">
        <v>160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v>43132</v>
      </c>
      <c r="O28" s="73"/>
    </row>
    <row r="29" spans="1:24" ht="21.75" customHeight="1" x14ac:dyDescent="0.25">
      <c r="A29" s="70" t="s">
        <v>160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>
        <v>43160</v>
      </c>
      <c r="O29" s="73"/>
    </row>
    <row r="30" spans="1:24" ht="21.75" customHeight="1" x14ac:dyDescent="0.25">
      <c r="A30" s="70" t="s">
        <v>160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>
        <v>43191</v>
      </c>
      <c r="O30" s="73"/>
    </row>
    <row r="31" spans="1:24" ht="21.75" customHeight="1" x14ac:dyDescent="0.25">
      <c r="A31" s="70" t="s">
        <v>160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>
        <v>43221</v>
      </c>
      <c r="O31" s="73"/>
    </row>
    <row r="32" spans="1:24" ht="21.75" customHeight="1" x14ac:dyDescent="0.25">
      <c r="A32" s="70" t="s">
        <v>160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>
        <v>43252</v>
      </c>
      <c r="O32" s="73"/>
    </row>
    <row r="33" spans="1:17" ht="21.75" customHeight="1" x14ac:dyDescent="0.25">
      <c r="A33" s="70" t="s">
        <v>178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43282</v>
      </c>
      <c r="O33" s="73"/>
    </row>
    <row r="34" spans="1:17" ht="21.75" customHeight="1" x14ac:dyDescent="0.25">
      <c r="A34" s="70" t="s">
        <v>178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>
        <v>43313</v>
      </c>
      <c r="O34" s="73"/>
    </row>
    <row r="35" spans="1:17" ht="21.75" customHeight="1" x14ac:dyDescent="0.25">
      <c r="A35" s="70" t="s">
        <v>160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>
        <v>43344</v>
      </c>
      <c r="O35" s="73"/>
    </row>
    <row r="36" spans="1:17" ht="21.75" customHeight="1" x14ac:dyDescent="0.25">
      <c r="A36" s="70" t="s">
        <v>160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43374</v>
      </c>
      <c r="O36" s="73"/>
    </row>
    <row r="37" spans="1:17" ht="21.75" customHeight="1" x14ac:dyDescent="0.25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>
        <v>43405</v>
      </c>
      <c r="O37" s="73"/>
    </row>
    <row r="38" spans="1:17" ht="21.75" customHeight="1" thickBo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43435</v>
      </c>
      <c r="O38" s="73"/>
    </row>
    <row r="39" spans="1:17" ht="15" customHeight="1" x14ac:dyDescent="0.25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 t="s">
        <v>53</v>
      </c>
      <c r="O39" s="83"/>
    </row>
    <row r="40" spans="1:17" ht="24" customHeight="1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5"/>
      <c r="O40" s="166"/>
    </row>
    <row r="41" spans="1:17" ht="22.5" customHeight="1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</row>
    <row r="42" spans="1:17" ht="4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</row>
    <row r="44" spans="1:17" ht="14.25" x14ac:dyDescent="0.2">
      <c r="Q44" s="33" t="s">
        <v>74</v>
      </c>
    </row>
    <row r="45" spans="1:17" ht="14.25" x14ac:dyDescent="0.2">
      <c r="Q45" s="33" t="s">
        <v>75</v>
      </c>
    </row>
    <row r="46" spans="1:17" ht="14.25" x14ac:dyDescent="0.2">
      <c r="Q46" s="33" t="s">
        <v>76</v>
      </c>
    </row>
    <row r="47" spans="1:17" ht="14.25" x14ac:dyDescent="0.2">
      <c r="Q47" s="33" t="s">
        <v>77</v>
      </c>
    </row>
    <row r="48" spans="1:17" ht="14.25" x14ac:dyDescent="0.2">
      <c r="Q48" s="33" t="s">
        <v>78</v>
      </c>
    </row>
    <row r="49" spans="17:17" ht="14.25" x14ac:dyDescent="0.2">
      <c r="Q49" s="33" t="s">
        <v>79</v>
      </c>
    </row>
    <row r="50" spans="17:17" ht="14.25" x14ac:dyDescent="0.2">
      <c r="Q50" s="33" t="s">
        <v>80</v>
      </c>
    </row>
    <row r="51" spans="17:17" ht="14.25" x14ac:dyDescent="0.2">
      <c r="Q51" s="33" t="s">
        <v>81</v>
      </c>
    </row>
    <row r="52" spans="17:17" ht="14.25" x14ac:dyDescent="0.2">
      <c r="Q52" s="33" t="s">
        <v>82</v>
      </c>
    </row>
    <row r="53" spans="17:17" ht="14.25" x14ac:dyDescent="0.2">
      <c r="Q53" s="33" t="s">
        <v>83</v>
      </c>
    </row>
    <row r="54" spans="17:17" ht="14.25" x14ac:dyDescent="0.2">
      <c r="Q54" s="33" t="s">
        <v>84</v>
      </c>
    </row>
    <row r="55" spans="17:17" ht="14.25" x14ac:dyDescent="0.2">
      <c r="Q55" s="33" t="s">
        <v>85</v>
      </c>
    </row>
    <row r="56" spans="17:17" ht="14.25" x14ac:dyDescent="0.2">
      <c r="Q56" s="33" t="s">
        <v>86</v>
      </c>
    </row>
    <row r="58" spans="17:17" x14ac:dyDescent="0.25">
      <c r="Q58" s="29">
        <v>1</v>
      </c>
    </row>
    <row r="59" spans="17:17" x14ac:dyDescent="0.25">
      <c r="Q59" s="29">
        <v>1</v>
      </c>
    </row>
  </sheetData>
  <mergeCells count="74">
    <mergeCell ref="A42:O42"/>
    <mergeCell ref="A25:O25"/>
    <mergeCell ref="H22:K22"/>
    <mergeCell ref="A22:C23"/>
    <mergeCell ref="D22:G22"/>
    <mergeCell ref="A24:O24"/>
    <mergeCell ref="A41:M41"/>
    <mergeCell ref="N41:O41"/>
    <mergeCell ref="A26:M26"/>
    <mergeCell ref="N26:O26"/>
    <mergeCell ref="N39:O39"/>
    <mergeCell ref="A39:M39"/>
    <mergeCell ref="N40:O40"/>
    <mergeCell ref="A40:M40"/>
    <mergeCell ref="A27:M27"/>
    <mergeCell ref="N27:O27"/>
    <mergeCell ref="A5:E5"/>
    <mergeCell ref="A16:B16"/>
    <mergeCell ref="A17:B17"/>
    <mergeCell ref="A18:A21"/>
    <mergeCell ref="A15:B15"/>
    <mergeCell ref="A10:O10"/>
    <mergeCell ref="J9:O9"/>
    <mergeCell ref="F5:O5"/>
    <mergeCell ref="A6:E6"/>
    <mergeCell ref="G6:O6"/>
    <mergeCell ref="A7:D8"/>
    <mergeCell ref="E7:E8"/>
    <mergeCell ref="F7:G8"/>
    <mergeCell ref="A12:O12"/>
    <mergeCell ref="A13:O13"/>
    <mergeCell ref="N8:O8"/>
    <mergeCell ref="A9:D9"/>
    <mergeCell ref="F9:G9"/>
    <mergeCell ref="L22:O22"/>
    <mergeCell ref="D23:G23"/>
    <mergeCell ref="H23:K23"/>
    <mergeCell ref="A11:O11"/>
    <mergeCell ref="A14:B14"/>
    <mergeCell ref="L23:O23"/>
    <mergeCell ref="I7:I8"/>
    <mergeCell ref="J7:K8"/>
    <mergeCell ref="L7:O7"/>
    <mergeCell ref="L8:M8"/>
    <mergeCell ref="H7:H8"/>
    <mergeCell ref="D1:O1"/>
    <mergeCell ref="D2:O2"/>
    <mergeCell ref="A3:E3"/>
    <mergeCell ref="F3:O3"/>
    <mergeCell ref="A4:E4"/>
    <mergeCell ref="F4:O4"/>
    <mergeCell ref="A1:C2"/>
    <mergeCell ref="A28:M28"/>
    <mergeCell ref="N28:O28"/>
    <mergeCell ref="A29:M29"/>
    <mergeCell ref="N29:O29"/>
    <mergeCell ref="A30:M30"/>
    <mergeCell ref="N30:O30"/>
    <mergeCell ref="A31:M31"/>
    <mergeCell ref="N31:O31"/>
    <mergeCell ref="A32:M32"/>
    <mergeCell ref="N32:O32"/>
    <mergeCell ref="A33:M33"/>
    <mergeCell ref="N33:O33"/>
    <mergeCell ref="A37:M37"/>
    <mergeCell ref="N37:O37"/>
    <mergeCell ref="A38:M38"/>
    <mergeCell ref="N38:O38"/>
    <mergeCell ref="A34:M34"/>
    <mergeCell ref="N34:O34"/>
    <mergeCell ref="A35:M35"/>
    <mergeCell ref="N35:O35"/>
    <mergeCell ref="A36:M36"/>
    <mergeCell ref="N36:O36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3074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307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0"/>
  <sheetViews>
    <sheetView topLeftCell="A28" zoomScaleNormal="100" zoomScaleSheetLayoutView="72" workbookViewId="0">
      <selection activeCell="A37" sqref="A37:M37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+'SET-G. Jurídica-Contratación'!B10</f>
        <v>Asesoria juridica externa</v>
      </c>
      <c r="G4" s="99"/>
      <c r="H4" s="99"/>
      <c r="I4" s="99"/>
      <c r="J4" s="99"/>
      <c r="K4" s="99"/>
      <c r="L4" s="99"/>
      <c r="M4" s="99"/>
      <c r="N4" s="99"/>
      <c r="O4" s="167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+'SET-G. Jurídica-Contratación'!F10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+'SET-G. Jurídica-Contratación'!A10</f>
        <v>IN05</v>
      </c>
      <c r="H6" s="104"/>
      <c r="I6" s="104"/>
      <c r="J6" s="104"/>
      <c r="K6" s="104"/>
      <c r="L6" s="104"/>
      <c r="M6" s="104"/>
      <c r="N6" s="104"/>
      <c r="O6" s="168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65.25" customHeight="1" thickBot="1" x14ac:dyDescent="0.3">
      <c r="A9" s="119" t="str">
        <f>+'SET-G. Jurídica-Contratación'!C10</f>
        <v>Controlar  la gestión juridica de los asesores externos.</v>
      </c>
      <c r="B9" s="120"/>
      <c r="C9" s="120"/>
      <c r="D9" s="120"/>
      <c r="E9" s="13" t="s">
        <v>35</v>
      </c>
      <c r="F9" s="120" t="str">
        <f>+'SET-G. Jurídica-Contratación'!D10</f>
        <v>Número de asuntos manejados por asesor externo / Número de poderes otorgados *100</v>
      </c>
      <c r="G9" s="120"/>
      <c r="H9" s="12">
        <f>$O16</f>
        <v>1</v>
      </c>
      <c r="I9" s="18" t="str">
        <f>+'SET-G. Jurídica-Contratación'!E10</f>
        <v>Mensual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7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2">
        <f t="shared" ref="C15:N15" si="0">$O$15</f>
        <v>1</v>
      </c>
      <c r="D15" s="42">
        <f t="shared" si="0"/>
        <v>1</v>
      </c>
      <c r="E15" s="42">
        <f t="shared" si="0"/>
        <v>1</v>
      </c>
      <c r="F15" s="42">
        <f t="shared" si="0"/>
        <v>1</v>
      </c>
      <c r="G15" s="42">
        <f t="shared" si="0"/>
        <v>1</v>
      </c>
      <c r="H15" s="42">
        <f t="shared" si="0"/>
        <v>1</v>
      </c>
      <c r="I15" s="42">
        <f t="shared" si="0"/>
        <v>1</v>
      </c>
      <c r="J15" s="42">
        <f t="shared" si="0"/>
        <v>1</v>
      </c>
      <c r="K15" s="42">
        <f t="shared" si="0"/>
        <v>1</v>
      </c>
      <c r="L15" s="42">
        <f t="shared" si="0"/>
        <v>1</v>
      </c>
      <c r="M15" s="42">
        <f t="shared" si="0"/>
        <v>1</v>
      </c>
      <c r="N15" s="42">
        <f t="shared" si="0"/>
        <v>1</v>
      </c>
      <c r="O15" s="43">
        <f>'SET-G. Jurídica-Contratación'!J10</f>
        <v>1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2">
        <f t="shared" ref="C16:N16" si="1">$O$16</f>
        <v>1</v>
      </c>
      <c r="D16" s="42">
        <f t="shared" si="1"/>
        <v>1</v>
      </c>
      <c r="E16" s="42">
        <f t="shared" si="1"/>
        <v>1</v>
      </c>
      <c r="F16" s="42">
        <f t="shared" si="1"/>
        <v>1</v>
      </c>
      <c r="G16" s="42">
        <f t="shared" si="1"/>
        <v>1</v>
      </c>
      <c r="H16" s="42">
        <f t="shared" si="1"/>
        <v>1</v>
      </c>
      <c r="I16" s="42">
        <f t="shared" si="1"/>
        <v>1</v>
      </c>
      <c r="J16" s="42">
        <f t="shared" si="1"/>
        <v>1</v>
      </c>
      <c r="K16" s="42">
        <f t="shared" si="1"/>
        <v>1</v>
      </c>
      <c r="L16" s="42">
        <f t="shared" si="1"/>
        <v>1</v>
      </c>
      <c r="M16" s="42">
        <f t="shared" si="1"/>
        <v>1</v>
      </c>
      <c r="N16" s="42">
        <f t="shared" si="1"/>
        <v>1</v>
      </c>
      <c r="O16" s="44">
        <f>'SET-G. Jurídica-Contratación'!K10</f>
        <v>1</v>
      </c>
      <c r="V16" s="7"/>
      <c r="W16" s="8"/>
      <c r="X16" s="8"/>
    </row>
    <row r="17" spans="1:24" ht="17.25" customHeight="1" x14ac:dyDescent="0.25">
      <c r="A17" s="154" t="s">
        <v>152</v>
      </c>
      <c r="B17" s="155"/>
      <c r="C17" s="10">
        <f t="shared" ref="C17:E17" si="2">IF((C19),C18/C19,"-")</f>
        <v>1.0857142857142856</v>
      </c>
      <c r="D17" s="10">
        <f t="shared" si="2"/>
        <v>1.0857142857142856</v>
      </c>
      <c r="E17" s="10">
        <f t="shared" si="2"/>
        <v>1.0857142857142856</v>
      </c>
      <c r="F17" s="10">
        <f>IF((F19),F18/F19,"-")</f>
        <v>1.1714285714285715</v>
      </c>
      <c r="G17" s="10">
        <f t="shared" ref="G17:O17" si="3">IF((G19),G18/G19,"-")</f>
        <v>1.1714285714285715</v>
      </c>
      <c r="H17" s="10">
        <f t="shared" si="3"/>
        <v>1.1666666666666667</v>
      </c>
      <c r="I17" s="10">
        <f t="shared" si="3"/>
        <v>1.1666666666666667</v>
      </c>
      <c r="J17" s="10">
        <f t="shared" si="3"/>
        <v>1.1621621621621621</v>
      </c>
      <c r="K17" s="10">
        <f t="shared" si="3"/>
        <v>1.1538461538461537</v>
      </c>
      <c r="L17" s="10">
        <f t="shared" si="3"/>
        <v>1.1538461538461537</v>
      </c>
      <c r="M17" s="10" t="str">
        <f t="shared" si="3"/>
        <v>-</v>
      </c>
      <c r="N17" s="10" t="str">
        <f t="shared" si="3"/>
        <v>-</v>
      </c>
      <c r="O17" s="11">
        <f t="shared" si="3"/>
        <v>1.1464088397790055</v>
      </c>
      <c r="V17" s="7"/>
      <c r="W17" s="8"/>
      <c r="X17" s="8"/>
    </row>
    <row r="18" spans="1:24" ht="21" customHeight="1" x14ac:dyDescent="0.25">
      <c r="A18" s="156" t="s">
        <v>37</v>
      </c>
      <c r="B18" s="25" t="s">
        <v>148</v>
      </c>
      <c r="C18" s="4">
        <v>38</v>
      </c>
      <c r="D18" s="4">
        <v>38</v>
      </c>
      <c r="E18" s="4">
        <v>38</v>
      </c>
      <c r="F18" s="4">
        <v>41</v>
      </c>
      <c r="G18" s="4">
        <v>41</v>
      </c>
      <c r="H18" s="4">
        <v>42</v>
      </c>
      <c r="I18" s="4">
        <v>42</v>
      </c>
      <c r="J18" s="4">
        <v>43</v>
      </c>
      <c r="K18" s="4">
        <v>45</v>
      </c>
      <c r="L18" s="4">
        <v>45</v>
      </c>
      <c r="M18" s="4">
        <v>2</v>
      </c>
      <c r="N18" s="4"/>
      <c r="O18" s="14">
        <f>SUM(C18:N18)</f>
        <v>415</v>
      </c>
      <c r="V18" s="7"/>
      <c r="W18" s="8"/>
      <c r="X18" s="8"/>
    </row>
    <row r="19" spans="1:24" ht="23.25" customHeight="1" x14ac:dyDescent="0.25">
      <c r="A19" s="156"/>
      <c r="B19" s="25" t="s">
        <v>149</v>
      </c>
      <c r="C19" s="4">
        <v>35</v>
      </c>
      <c r="D19" s="4">
        <v>35</v>
      </c>
      <c r="E19" s="4">
        <v>35</v>
      </c>
      <c r="F19" s="4">
        <v>35</v>
      </c>
      <c r="G19" s="4">
        <v>35</v>
      </c>
      <c r="H19" s="4">
        <v>36</v>
      </c>
      <c r="I19" s="4">
        <v>36</v>
      </c>
      <c r="J19" s="4">
        <v>37</v>
      </c>
      <c r="K19" s="4">
        <v>39</v>
      </c>
      <c r="L19" s="4">
        <v>39</v>
      </c>
      <c r="M19" s="4"/>
      <c r="N19" s="4"/>
      <c r="O19" s="14">
        <f>SUM(C19:N19)</f>
        <v>362</v>
      </c>
      <c r="V19" s="7"/>
      <c r="W19" s="8"/>
      <c r="X19" s="8"/>
    </row>
    <row r="20" spans="1:24" ht="17.25" customHeight="1" x14ac:dyDescent="0.25">
      <c r="A20" s="156"/>
      <c r="B20" s="3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58" t="s">
        <v>34</v>
      </c>
      <c r="B22" s="159"/>
      <c r="C22" s="160"/>
      <c r="D22" s="172" t="str">
        <f>'SET-G. Jurídica-Contratación'!$G10</f>
        <v>Entre 90% y 100%</v>
      </c>
      <c r="E22" s="173"/>
      <c r="F22" s="173"/>
      <c r="G22" s="174"/>
      <c r="H22" s="172" t="str">
        <f>'SET-G. Jurídica-Contratación'!$H10</f>
        <v>Entre 61% y 89%</v>
      </c>
      <c r="I22" s="173"/>
      <c r="J22" s="173"/>
      <c r="K22" s="174"/>
      <c r="L22" s="175" t="str">
        <f>'SET-G. Jurídica-Contratación'!$I10</f>
        <v>Menor al 60%</v>
      </c>
      <c r="M22" s="176"/>
      <c r="N22" s="176"/>
      <c r="O22" s="177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59.25" customHeight="1" x14ac:dyDescent="0.25">
      <c r="A27" s="180" t="s">
        <v>181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2"/>
      <c r="N27" s="183"/>
      <c r="O27" s="184"/>
    </row>
    <row r="28" spans="1:24" ht="21.75" customHeight="1" x14ac:dyDescent="0.25">
      <c r="A28" s="74" t="s">
        <v>164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72">
        <v>43101</v>
      </c>
      <c r="O28" s="73"/>
    </row>
    <row r="29" spans="1:24" ht="21.75" customHeight="1" x14ac:dyDescent="0.25">
      <c r="A29" s="74" t="s">
        <v>164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72">
        <v>43132</v>
      </c>
      <c r="O29" s="73"/>
    </row>
    <row r="30" spans="1:24" ht="21.75" customHeight="1" x14ac:dyDescent="0.25">
      <c r="A30" s="74" t="s">
        <v>164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72">
        <v>43160</v>
      </c>
      <c r="O30" s="73"/>
    </row>
    <row r="31" spans="1:24" ht="21.75" customHeight="1" x14ac:dyDescent="0.25">
      <c r="A31" s="74" t="s">
        <v>164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72">
        <v>43191</v>
      </c>
      <c r="O31" s="73"/>
    </row>
    <row r="32" spans="1:24" ht="21.75" customHeight="1" x14ac:dyDescent="0.25">
      <c r="A32" s="74" t="s">
        <v>164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72">
        <v>43221</v>
      </c>
      <c r="O32" s="73"/>
    </row>
    <row r="33" spans="1:17" ht="21.75" customHeight="1" x14ac:dyDescent="0.25">
      <c r="A33" s="70" t="s">
        <v>173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43252</v>
      </c>
      <c r="O33" s="73"/>
    </row>
    <row r="34" spans="1:17" ht="21.75" customHeight="1" x14ac:dyDescent="0.25">
      <c r="A34" s="74" t="s">
        <v>164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72">
        <v>43282</v>
      </c>
      <c r="O34" s="73"/>
    </row>
    <row r="35" spans="1:17" ht="21.75" customHeight="1" x14ac:dyDescent="0.25">
      <c r="A35" s="70" t="s">
        <v>179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178">
        <v>43313</v>
      </c>
      <c r="O35" s="179"/>
    </row>
    <row r="36" spans="1:17" ht="21.75" customHeight="1" x14ac:dyDescent="0.25">
      <c r="A36" s="70" t="s">
        <v>180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43344</v>
      </c>
      <c r="O36" s="73"/>
    </row>
    <row r="37" spans="1:17" ht="21.75" customHeight="1" x14ac:dyDescent="0.25">
      <c r="A37" s="74" t="s">
        <v>164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6"/>
      <c r="N37" s="72">
        <v>43374</v>
      </c>
      <c r="O37" s="73"/>
    </row>
    <row r="38" spans="1:17" ht="21.75" customHeight="1" x14ac:dyDescent="0.25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43405</v>
      </c>
      <c r="O38" s="73"/>
    </row>
    <row r="39" spans="1:17" ht="21.75" customHeight="1" thickBot="1" x14ac:dyDescent="0.3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2">
        <v>43435</v>
      </c>
      <c r="O39" s="73"/>
    </row>
    <row r="40" spans="1:17" ht="15" customHeight="1" x14ac:dyDescent="0.25">
      <c r="A40" s="80" t="s">
        <v>52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 t="s">
        <v>53</v>
      </c>
      <c r="O40" s="83"/>
    </row>
    <row r="41" spans="1:17" ht="24" customHeight="1" x14ac:dyDescent="0.25">
      <c r="A41" s="70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165"/>
      <c r="O41" s="166"/>
    </row>
    <row r="42" spans="1:17" ht="22.5" customHeight="1" thickBot="1" x14ac:dyDescent="0.3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9"/>
    </row>
    <row r="43" spans="1:17" ht="4.5" customHeight="1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</row>
    <row r="45" spans="1:17" ht="14.25" x14ac:dyDescent="0.2">
      <c r="Q45" s="33" t="s">
        <v>74</v>
      </c>
    </row>
    <row r="46" spans="1:17" ht="14.25" x14ac:dyDescent="0.2">
      <c r="Q46" s="33" t="s">
        <v>75</v>
      </c>
    </row>
    <row r="47" spans="1:17" ht="14.25" x14ac:dyDescent="0.2">
      <c r="Q47" s="33" t="s">
        <v>76</v>
      </c>
    </row>
    <row r="48" spans="1:17" ht="14.25" x14ac:dyDescent="0.2">
      <c r="Q48" s="33" t="s">
        <v>77</v>
      </c>
    </row>
    <row r="49" spans="17:17" ht="14.25" x14ac:dyDescent="0.2">
      <c r="Q49" s="33" t="s">
        <v>78</v>
      </c>
    </row>
    <row r="50" spans="17:17" ht="14.25" x14ac:dyDescent="0.2">
      <c r="Q50" s="33" t="s">
        <v>79</v>
      </c>
    </row>
    <row r="51" spans="17:17" ht="14.25" x14ac:dyDescent="0.2">
      <c r="Q51" s="33" t="s">
        <v>80</v>
      </c>
    </row>
    <row r="52" spans="17:17" ht="14.25" x14ac:dyDescent="0.2">
      <c r="Q52" s="33" t="s">
        <v>81</v>
      </c>
    </row>
    <row r="53" spans="17:17" ht="14.25" x14ac:dyDescent="0.2">
      <c r="Q53" s="33" t="s">
        <v>82</v>
      </c>
    </row>
    <row r="54" spans="17:17" ht="14.25" x14ac:dyDescent="0.2">
      <c r="Q54" s="33" t="s">
        <v>83</v>
      </c>
    </row>
    <row r="55" spans="17:17" ht="14.25" x14ac:dyDescent="0.2">
      <c r="Q55" s="33" t="s">
        <v>84</v>
      </c>
    </row>
    <row r="56" spans="17:17" ht="14.25" x14ac:dyDescent="0.2">
      <c r="Q56" s="33" t="s">
        <v>85</v>
      </c>
    </row>
    <row r="57" spans="17:17" ht="14.25" x14ac:dyDescent="0.2">
      <c r="Q57" s="33" t="s">
        <v>86</v>
      </c>
    </row>
    <row r="59" spans="17:17" x14ac:dyDescent="0.25">
      <c r="Q59" s="29">
        <v>1</v>
      </c>
    </row>
    <row r="60" spans="17:17" x14ac:dyDescent="0.25">
      <c r="Q60" s="29">
        <v>1</v>
      </c>
    </row>
  </sheetData>
  <mergeCells count="76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33:M33"/>
    <mergeCell ref="N33:O33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30:M30"/>
    <mergeCell ref="N30:O30"/>
    <mergeCell ref="A31:M31"/>
    <mergeCell ref="N31:O31"/>
    <mergeCell ref="A32:M32"/>
    <mergeCell ref="N32:O32"/>
    <mergeCell ref="A26:M26"/>
    <mergeCell ref="N26:O26"/>
    <mergeCell ref="A28:M28"/>
    <mergeCell ref="N28:O28"/>
    <mergeCell ref="A29:M29"/>
    <mergeCell ref="N29:O29"/>
    <mergeCell ref="A27:M27"/>
    <mergeCell ref="N27:O27"/>
    <mergeCell ref="A43:O43"/>
    <mergeCell ref="A40:M40"/>
    <mergeCell ref="N40:O40"/>
    <mergeCell ref="A41:M41"/>
    <mergeCell ref="N41:O41"/>
    <mergeCell ref="A42:M42"/>
    <mergeCell ref="N42:O42"/>
    <mergeCell ref="A35:M35"/>
    <mergeCell ref="N34:O34"/>
    <mergeCell ref="A36:M36"/>
    <mergeCell ref="N35:O35"/>
    <mergeCell ref="N36:O36"/>
    <mergeCell ref="A34:M34"/>
    <mergeCell ref="A37:M37"/>
    <mergeCell ref="N37:O37"/>
    <mergeCell ref="A38:M38"/>
    <mergeCell ref="N38:O38"/>
    <mergeCell ref="A39:M39"/>
    <mergeCell ref="N39:O39"/>
  </mergeCells>
  <dataValidations count="1">
    <dataValidation type="list" allowBlank="1" showInputMessage="1" showErrorMessage="1" sqref="J9:O9">
      <formula1>$Q$45:$Q$57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25" zoomScaleNormal="100" zoomScaleSheetLayoutView="72" workbookViewId="0">
      <selection activeCell="A36" sqref="A36:M3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+'SET-G. Jurídica-Contratación'!B11</f>
        <v>Gestión Judicial ( tutelas)</v>
      </c>
      <c r="G4" s="99"/>
      <c r="H4" s="99"/>
      <c r="I4" s="99"/>
      <c r="J4" s="99"/>
      <c r="K4" s="99"/>
      <c r="L4" s="99"/>
      <c r="M4" s="99"/>
      <c r="N4" s="99"/>
      <c r="O4" s="167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+'SET-G. Jurídica-Contratación'!F11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+'SET-G. Jurídica-Contratación'!A11</f>
        <v>IN06</v>
      </c>
      <c r="H6" s="104"/>
      <c r="I6" s="104"/>
      <c r="J6" s="104"/>
      <c r="K6" s="104"/>
      <c r="L6" s="104"/>
      <c r="M6" s="104"/>
      <c r="N6" s="104"/>
      <c r="O6" s="168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57" customHeight="1" thickBot="1" x14ac:dyDescent="0.3">
      <c r="A9" s="119" t="str">
        <f>+'SET-G. Jurídica-Contratación'!C11</f>
        <v>Medir el número de tutelas contestadas detro del término legal.</v>
      </c>
      <c r="B9" s="120"/>
      <c r="C9" s="120"/>
      <c r="D9" s="120"/>
      <c r="E9" s="13" t="s">
        <v>35</v>
      </c>
      <c r="F9" s="120" t="str">
        <f>+'SET-G. Jurídica-Contratación'!D11</f>
        <v>Número  tutelas contestadas / Número de auto de admisión de acción de tutela*100</v>
      </c>
      <c r="G9" s="120"/>
      <c r="H9" s="12">
        <f>$O16</f>
        <v>1</v>
      </c>
      <c r="I9" s="18" t="str">
        <f>+'SET-G. Jurídica-Contratación'!E11</f>
        <v>Semestral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7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2">
        <f t="shared" ref="C15:N15" si="0">$O$15</f>
        <v>1</v>
      </c>
      <c r="D15" s="42">
        <f t="shared" si="0"/>
        <v>1</v>
      </c>
      <c r="E15" s="42">
        <f t="shared" si="0"/>
        <v>1</v>
      </c>
      <c r="F15" s="42">
        <f t="shared" si="0"/>
        <v>1</v>
      </c>
      <c r="G15" s="42">
        <f t="shared" si="0"/>
        <v>1</v>
      </c>
      <c r="H15" s="42">
        <f t="shared" si="0"/>
        <v>1</v>
      </c>
      <c r="I15" s="42">
        <f t="shared" si="0"/>
        <v>1</v>
      </c>
      <c r="J15" s="42">
        <f t="shared" si="0"/>
        <v>1</v>
      </c>
      <c r="K15" s="42">
        <f t="shared" si="0"/>
        <v>1</v>
      </c>
      <c r="L15" s="42">
        <f t="shared" si="0"/>
        <v>1</v>
      </c>
      <c r="M15" s="42">
        <f t="shared" si="0"/>
        <v>1</v>
      </c>
      <c r="N15" s="42">
        <f t="shared" si="0"/>
        <v>1</v>
      </c>
      <c r="O15" s="43">
        <f>'SET-G. Jurídica-Contratación'!J11</f>
        <v>1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2">
        <f t="shared" ref="C16:N16" si="1">$O$16</f>
        <v>1</v>
      </c>
      <c r="D16" s="42">
        <f t="shared" si="1"/>
        <v>1</v>
      </c>
      <c r="E16" s="42">
        <f t="shared" si="1"/>
        <v>1</v>
      </c>
      <c r="F16" s="42">
        <f t="shared" si="1"/>
        <v>1</v>
      </c>
      <c r="G16" s="42">
        <f t="shared" si="1"/>
        <v>1</v>
      </c>
      <c r="H16" s="42">
        <f t="shared" si="1"/>
        <v>1</v>
      </c>
      <c r="I16" s="42">
        <f t="shared" si="1"/>
        <v>1</v>
      </c>
      <c r="J16" s="42">
        <f t="shared" si="1"/>
        <v>1</v>
      </c>
      <c r="K16" s="42">
        <f t="shared" si="1"/>
        <v>1</v>
      </c>
      <c r="L16" s="42">
        <f t="shared" si="1"/>
        <v>1</v>
      </c>
      <c r="M16" s="42">
        <f t="shared" si="1"/>
        <v>1</v>
      </c>
      <c r="N16" s="42">
        <f t="shared" si="1"/>
        <v>1</v>
      </c>
      <c r="O16" s="44">
        <f>'SET-G. Jurídica-Contratación'!K11</f>
        <v>1</v>
      </c>
      <c r="V16" s="7"/>
      <c r="W16" s="8"/>
      <c r="X16" s="8"/>
    </row>
    <row r="17" spans="1:24" ht="17.25" customHeight="1" x14ac:dyDescent="0.25">
      <c r="A17" s="154" t="s">
        <v>152</v>
      </c>
      <c r="B17" s="155"/>
      <c r="C17" s="10" t="str">
        <f t="shared" ref="C17:E17" si="2">IF((C19),C18/C19,"-")</f>
        <v>-</v>
      </c>
      <c r="D17" s="10" t="str">
        <f t="shared" si="2"/>
        <v>-</v>
      </c>
      <c r="E17" s="10">
        <f t="shared" si="2"/>
        <v>1</v>
      </c>
      <c r="F17" s="10">
        <f>IF((F19),F18/F19,"-")</f>
        <v>1</v>
      </c>
      <c r="G17" s="10">
        <f t="shared" ref="G17:O17" si="3">IF((G19),G18/G19,"-")</f>
        <v>1</v>
      </c>
      <c r="H17" s="10">
        <f t="shared" si="3"/>
        <v>1</v>
      </c>
      <c r="I17" s="10" t="str">
        <f t="shared" si="3"/>
        <v>-</v>
      </c>
      <c r="J17" s="10" t="str">
        <f t="shared" si="3"/>
        <v>-</v>
      </c>
      <c r="K17" s="10">
        <f t="shared" si="3"/>
        <v>1</v>
      </c>
      <c r="L17" s="10">
        <f t="shared" si="3"/>
        <v>1</v>
      </c>
      <c r="M17" s="10" t="str">
        <f t="shared" si="3"/>
        <v>-</v>
      </c>
      <c r="N17" s="10" t="str">
        <f t="shared" si="3"/>
        <v>-</v>
      </c>
      <c r="O17" s="11">
        <f t="shared" si="3"/>
        <v>1</v>
      </c>
      <c r="V17" s="7"/>
      <c r="W17" s="8"/>
      <c r="X17" s="8"/>
    </row>
    <row r="18" spans="1:24" ht="16.5" customHeight="1" x14ac:dyDescent="0.25">
      <c r="A18" s="156" t="s">
        <v>37</v>
      </c>
      <c r="B18" s="25" t="s">
        <v>150</v>
      </c>
      <c r="C18" s="4">
        <v>0</v>
      </c>
      <c r="D18" s="4">
        <v>0</v>
      </c>
      <c r="E18" s="4">
        <v>1</v>
      </c>
      <c r="F18" s="4">
        <v>1</v>
      </c>
      <c r="G18" s="4">
        <v>1</v>
      </c>
      <c r="H18" s="4">
        <v>1</v>
      </c>
      <c r="I18" s="4">
        <v>0</v>
      </c>
      <c r="J18" s="4">
        <v>0</v>
      </c>
      <c r="K18" s="4">
        <v>1</v>
      </c>
      <c r="L18" s="4">
        <v>1</v>
      </c>
      <c r="M18" s="4"/>
      <c r="N18" s="4"/>
      <c r="O18" s="14">
        <f>SUM(C18:N18)</f>
        <v>6</v>
      </c>
      <c r="V18" s="7"/>
      <c r="W18" s="8"/>
      <c r="X18" s="8"/>
    </row>
    <row r="19" spans="1:24" ht="23.25" customHeight="1" x14ac:dyDescent="0.25">
      <c r="A19" s="156"/>
      <c r="B19" s="25" t="s">
        <v>151</v>
      </c>
      <c r="C19" s="4">
        <v>0</v>
      </c>
      <c r="D19" s="4">
        <v>0</v>
      </c>
      <c r="E19" s="4">
        <v>1</v>
      </c>
      <c r="F19" s="4">
        <v>1</v>
      </c>
      <c r="G19" s="4">
        <v>1</v>
      </c>
      <c r="H19" s="4">
        <v>1</v>
      </c>
      <c r="I19" s="4">
        <v>0</v>
      </c>
      <c r="J19" s="4">
        <v>0</v>
      </c>
      <c r="K19" s="4">
        <v>1</v>
      </c>
      <c r="L19" s="4">
        <v>1</v>
      </c>
      <c r="M19" s="4"/>
      <c r="N19" s="4"/>
      <c r="O19" s="14">
        <f>SUM(C19:N19)</f>
        <v>6</v>
      </c>
      <c r="V19" s="7"/>
      <c r="W19" s="8"/>
      <c r="X19" s="8"/>
    </row>
    <row r="20" spans="1:24" ht="17.25" customHeight="1" x14ac:dyDescent="0.25">
      <c r="A20" s="156"/>
      <c r="B20" s="3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58" t="s">
        <v>34</v>
      </c>
      <c r="B22" s="159"/>
      <c r="C22" s="160"/>
      <c r="D22" s="172" t="str">
        <f>'SET-G. Jurídica-Contratación'!$G11</f>
        <v>Entre 90% y 100%</v>
      </c>
      <c r="E22" s="173"/>
      <c r="F22" s="173"/>
      <c r="G22" s="174"/>
      <c r="H22" s="172" t="str">
        <f>'SET-G. Jurídica-Contratación'!$H11</f>
        <v>Entre 61% y 89%</v>
      </c>
      <c r="I22" s="173"/>
      <c r="J22" s="173"/>
      <c r="K22" s="174"/>
      <c r="L22" s="175" t="str">
        <f>'SET-G. Jurídica-Contratación'!$I11</f>
        <v>Menor al 60%</v>
      </c>
      <c r="M22" s="176"/>
      <c r="N22" s="176"/>
      <c r="O22" s="177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21.75" customHeight="1" x14ac:dyDescent="0.25">
      <c r="A27" s="70" t="s">
        <v>161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v>43101</v>
      </c>
      <c r="O27" s="73"/>
    </row>
    <row r="28" spans="1:24" ht="21.75" customHeight="1" x14ac:dyDescent="0.25">
      <c r="A28" s="70" t="s">
        <v>161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v>43132</v>
      </c>
      <c r="O28" s="73"/>
    </row>
    <row r="29" spans="1:24" ht="21.75" customHeight="1" x14ac:dyDescent="0.25">
      <c r="A29" s="70" t="s">
        <v>162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>
        <v>43160</v>
      </c>
      <c r="O29" s="73"/>
    </row>
    <row r="30" spans="1:24" ht="21.75" customHeight="1" x14ac:dyDescent="0.25">
      <c r="A30" s="70" t="s">
        <v>162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>
        <v>43191</v>
      </c>
      <c r="O30" s="73"/>
    </row>
    <row r="31" spans="1:24" ht="21.75" customHeight="1" x14ac:dyDescent="0.25">
      <c r="A31" s="70" t="s">
        <v>162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>
        <v>43221</v>
      </c>
      <c r="O31" s="73"/>
    </row>
    <row r="32" spans="1:24" ht="21.75" customHeight="1" x14ac:dyDescent="0.25">
      <c r="A32" s="70" t="s">
        <v>162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>
        <v>43252</v>
      </c>
      <c r="O32" s="73"/>
    </row>
    <row r="33" spans="1:17" ht="21.75" customHeight="1" x14ac:dyDescent="0.25">
      <c r="A33" s="70" t="s">
        <v>161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43282</v>
      </c>
      <c r="O33" s="73"/>
    </row>
    <row r="34" spans="1:17" ht="21.75" customHeight="1" x14ac:dyDescent="0.25">
      <c r="A34" s="70" t="s">
        <v>161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>
        <v>43313</v>
      </c>
      <c r="O34" s="73"/>
    </row>
    <row r="35" spans="1:17" ht="21.75" customHeight="1" x14ac:dyDescent="0.25">
      <c r="A35" s="70" t="s">
        <v>162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>
        <v>43344</v>
      </c>
      <c r="O35" s="73"/>
    </row>
    <row r="36" spans="1:17" ht="21.75" customHeight="1" x14ac:dyDescent="0.25">
      <c r="A36" s="70" t="s">
        <v>162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43374</v>
      </c>
      <c r="O36" s="73"/>
    </row>
    <row r="37" spans="1:17" ht="21.75" customHeight="1" x14ac:dyDescent="0.25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>
        <v>43405</v>
      </c>
      <c r="O37" s="73"/>
    </row>
    <row r="38" spans="1:17" ht="21.75" customHeight="1" thickBo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43435</v>
      </c>
      <c r="O38" s="73"/>
    </row>
    <row r="39" spans="1:17" ht="15" customHeight="1" x14ac:dyDescent="0.25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 t="s">
        <v>53</v>
      </c>
      <c r="O39" s="83"/>
    </row>
    <row r="40" spans="1:17" ht="24" customHeight="1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5"/>
      <c r="O40" s="166"/>
    </row>
    <row r="41" spans="1:17" ht="22.5" customHeight="1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</row>
    <row r="42" spans="1:17" ht="4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</row>
    <row r="44" spans="1:17" ht="14.25" x14ac:dyDescent="0.2">
      <c r="Q44" s="33" t="s">
        <v>74</v>
      </c>
    </row>
    <row r="45" spans="1:17" ht="14.25" x14ac:dyDescent="0.2">
      <c r="Q45" s="33" t="s">
        <v>75</v>
      </c>
    </row>
    <row r="46" spans="1:17" ht="14.25" x14ac:dyDescent="0.2">
      <c r="Q46" s="33" t="s">
        <v>76</v>
      </c>
    </row>
    <row r="47" spans="1:17" ht="14.25" x14ac:dyDescent="0.2">
      <c r="Q47" s="33" t="s">
        <v>77</v>
      </c>
    </row>
    <row r="48" spans="1:17" ht="14.25" x14ac:dyDescent="0.2">
      <c r="Q48" s="33" t="s">
        <v>78</v>
      </c>
    </row>
    <row r="49" spans="17:17" ht="14.25" x14ac:dyDescent="0.2">
      <c r="Q49" s="33" t="s">
        <v>79</v>
      </c>
    </row>
    <row r="50" spans="17:17" ht="14.25" x14ac:dyDescent="0.2">
      <c r="Q50" s="33" t="s">
        <v>80</v>
      </c>
    </row>
    <row r="51" spans="17:17" ht="14.25" x14ac:dyDescent="0.2">
      <c r="Q51" s="33" t="s">
        <v>81</v>
      </c>
    </row>
    <row r="52" spans="17:17" ht="14.25" x14ac:dyDescent="0.2">
      <c r="Q52" s="33" t="s">
        <v>82</v>
      </c>
    </row>
    <row r="53" spans="17:17" ht="14.25" x14ac:dyDescent="0.2">
      <c r="Q53" s="33" t="s">
        <v>83</v>
      </c>
    </row>
    <row r="54" spans="17:17" ht="14.25" x14ac:dyDescent="0.2">
      <c r="Q54" s="33" t="s">
        <v>84</v>
      </c>
    </row>
    <row r="55" spans="17:17" ht="14.25" x14ac:dyDescent="0.2">
      <c r="Q55" s="33" t="s">
        <v>85</v>
      </c>
    </row>
    <row r="56" spans="17:17" ht="14.25" x14ac:dyDescent="0.2">
      <c r="Q56" s="33" t="s">
        <v>86</v>
      </c>
    </row>
    <row r="58" spans="17:17" x14ac:dyDescent="0.25">
      <c r="Q58" s="29">
        <v>1</v>
      </c>
    </row>
    <row r="59" spans="17:17" x14ac:dyDescent="0.25">
      <c r="Q59" s="29">
        <v>1</v>
      </c>
    </row>
  </sheetData>
  <mergeCells count="74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32:M32"/>
    <mergeCell ref="N32:O32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2:O42"/>
    <mergeCell ref="A39:M39"/>
    <mergeCell ref="N39:O39"/>
    <mergeCell ref="A40:M40"/>
    <mergeCell ref="N40:O40"/>
    <mergeCell ref="A41:M41"/>
    <mergeCell ref="N41:O41"/>
    <mergeCell ref="A33:M33"/>
    <mergeCell ref="N33:O33"/>
    <mergeCell ref="A34:M34"/>
    <mergeCell ref="N34:O34"/>
    <mergeCell ref="A35:M35"/>
    <mergeCell ref="N35:O35"/>
    <mergeCell ref="A36:M36"/>
    <mergeCell ref="N36:O36"/>
    <mergeCell ref="A37:M37"/>
    <mergeCell ref="N37:O37"/>
    <mergeCell ref="A38:M38"/>
    <mergeCell ref="N38:O38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8193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31" zoomScaleNormal="100" zoomScaleSheetLayoutView="72" workbookViewId="0">
      <selection activeCell="A36" sqref="A36:M3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+'SET-G. Jurídica-Contratación'!B12</f>
        <v>Gestión Judicial (demandas contestadas)</v>
      </c>
      <c r="G4" s="99"/>
      <c r="H4" s="99"/>
      <c r="I4" s="99"/>
      <c r="J4" s="99"/>
      <c r="K4" s="99"/>
      <c r="L4" s="99"/>
      <c r="M4" s="99"/>
      <c r="N4" s="99"/>
      <c r="O4" s="167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+'SET-G. Jurídica-Contratación'!F12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+'SET-G. Jurídica-Contratación'!A12</f>
        <v>IN07</v>
      </c>
      <c r="H6" s="104"/>
      <c r="I6" s="104"/>
      <c r="J6" s="104"/>
      <c r="K6" s="104"/>
      <c r="L6" s="104"/>
      <c r="M6" s="104"/>
      <c r="N6" s="104"/>
      <c r="O6" s="168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88.5" customHeight="1" thickBot="1" x14ac:dyDescent="0.3">
      <c r="A9" s="119" t="str">
        <f>+'SET-G. Jurídica-Contratación'!C12</f>
        <v>Medir el número de demandas contestadas detro del término legal.</v>
      </c>
      <c r="B9" s="120"/>
      <c r="C9" s="120"/>
      <c r="D9" s="120"/>
      <c r="E9" s="13" t="s">
        <v>35</v>
      </c>
      <c r="F9" s="120" t="str">
        <f>+'SET-G. Jurídica-Contratación'!D12</f>
        <v>Número de  demandas  contestadas / Número de poderes otorgados dentro del término legal para constestar las demandas*100</v>
      </c>
      <c r="G9" s="120"/>
      <c r="H9" s="12">
        <f>$O16</f>
        <v>1</v>
      </c>
      <c r="I9" s="18" t="str">
        <f>+'SET-G. Jurídica-Contratación'!E12</f>
        <v>Semestral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7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2">
        <f t="shared" ref="C15:N15" si="0">$O$15</f>
        <v>1</v>
      </c>
      <c r="D15" s="42">
        <f t="shared" si="0"/>
        <v>1</v>
      </c>
      <c r="E15" s="42">
        <f t="shared" si="0"/>
        <v>1</v>
      </c>
      <c r="F15" s="42">
        <f t="shared" si="0"/>
        <v>1</v>
      </c>
      <c r="G15" s="42">
        <f t="shared" si="0"/>
        <v>1</v>
      </c>
      <c r="H15" s="42">
        <f t="shared" si="0"/>
        <v>1</v>
      </c>
      <c r="I15" s="42">
        <f t="shared" si="0"/>
        <v>1</v>
      </c>
      <c r="J15" s="42">
        <f t="shared" si="0"/>
        <v>1</v>
      </c>
      <c r="K15" s="42">
        <f t="shared" si="0"/>
        <v>1</v>
      </c>
      <c r="L15" s="42">
        <f t="shared" si="0"/>
        <v>1</v>
      </c>
      <c r="M15" s="42">
        <f t="shared" si="0"/>
        <v>1</v>
      </c>
      <c r="N15" s="42">
        <f t="shared" si="0"/>
        <v>1</v>
      </c>
      <c r="O15" s="43">
        <f>'SET-G. Jurídica-Contratación'!J12</f>
        <v>1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2">
        <f t="shared" ref="C16:N16" si="1">$O$16</f>
        <v>1</v>
      </c>
      <c r="D16" s="42">
        <f t="shared" si="1"/>
        <v>1</v>
      </c>
      <c r="E16" s="42">
        <f t="shared" si="1"/>
        <v>1</v>
      </c>
      <c r="F16" s="42">
        <f t="shared" si="1"/>
        <v>1</v>
      </c>
      <c r="G16" s="42">
        <f t="shared" si="1"/>
        <v>1</v>
      </c>
      <c r="H16" s="42">
        <f t="shared" si="1"/>
        <v>1</v>
      </c>
      <c r="I16" s="42">
        <f t="shared" si="1"/>
        <v>1</v>
      </c>
      <c r="J16" s="42">
        <f t="shared" si="1"/>
        <v>1</v>
      </c>
      <c r="K16" s="42">
        <f t="shared" si="1"/>
        <v>1</v>
      </c>
      <c r="L16" s="42">
        <f t="shared" si="1"/>
        <v>1</v>
      </c>
      <c r="M16" s="42">
        <f t="shared" si="1"/>
        <v>1</v>
      </c>
      <c r="N16" s="42">
        <f t="shared" si="1"/>
        <v>1</v>
      </c>
      <c r="O16" s="44">
        <f>'SET-G. Jurídica-Contratación'!K12</f>
        <v>1</v>
      </c>
      <c r="V16" s="7"/>
      <c r="W16" s="8"/>
      <c r="X16" s="8"/>
    </row>
    <row r="17" spans="1:24" ht="17.25" customHeight="1" x14ac:dyDescent="0.25">
      <c r="A17" s="154" t="s">
        <v>152</v>
      </c>
      <c r="B17" s="155"/>
      <c r="C17" s="10" t="str">
        <f t="shared" ref="C17:E17" si="2">IF((C19),C18/C19,"-")</f>
        <v>-</v>
      </c>
      <c r="D17" s="10" t="str">
        <f t="shared" si="2"/>
        <v>-</v>
      </c>
      <c r="E17" s="10" t="str">
        <f t="shared" si="2"/>
        <v>-</v>
      </c>
      <c r="F17" s="10" t="str">
        <f>IF((F19),F18/F19,"-")</f>
        <v>-</v>
      </c>
      <c r="G17" s="10" t="str">
        <f t="shared" ref="G17:O17" si="3">IF((G19),G18/G19,"-")</f>
        <v>-</v>
      </c>
      <c r="H17" s="10">
        <f t="shared" si="3"/>
        <v>1</v>
      </c>
      <c r="I17" s="10">
        <f t="shared" si="3"/>
        <v>1</v>
      </c>
      <c r="J17" s="10" t="str">
        <f t="shared" si="3"/>
        <v>-</v>
      </c>
      <c r="K17" s="10">
        <f t="shared" si="3"/>
        <v>1</v>
      </c>
      <c r="L17" s="10" t="str">
        <f t="shared" si="3"/>
        <v>-</v>
      </c>
      <c r="M17" s="10" t="str">
        <f t="shared" si="3"/>
        <v>-</v>
      </c>
      <c r="N17" s="10" t="str">
        <f t="shared" si="3"/>
        <v>-</v>
      </c>
      <c r="O17" s="11">
        <f t="shared" si="3"/>
        <v>1</v>
      </c>
      <c r="V17" s="7"/>
      <c r="W17" s="8"/>
      <c r="X17" s="8"/>
    </row>
    <row r="18" spans="1:24" ht="17.25" customHeight="1" x14ac:dyDescent="0.25">
      <c r="A18" s="156" t="s">
        <v>37</v>
      </c>
      <c r="B18" s="25" t="s">
        <v>127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  <c r="I18" s="4">
        <v>1</v>
      </c>
      <c r="J18" s="4">
        <v>0</v>
      </c>
      <c r="K18" s="4">
        <v>1</v>
      </c>
      <c r="L18" s="4">
        <v>0</v>
      </c>
      <c r="M18" s="4"/>
      <c r="N18" s="4"/>
      <c r="O18" s="14">
        <f>SUM(C18:N18)</f>
        <v>3</v>
      </c>
      <c r="V18" s="7"/>
      <c r="W18" s="8"/>
      <c r="X18" s="8"/>
    </row>
    <row r="19" spans="1:24" ht="31.5" x14ac:dyDescent="0.25">
      <c r="A19" s="156"/>
      <c r="B19" s="25" t="s">
        <v>128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1</v>
      </c>
      <c r="J19" s="4">
        <v>0</v>
      </c>
      <c r="K19" s="4">
        <v>1</v>
      </c>
      <c r="L19" s="4">
        <v>0</v>
      </c>
      <c r="M19" s="4"/>
      <c r="N19" s="4"/>
      <c r="O19" s="14">
        <f>SUM(C19:N19)</f>
        <v>3</v>
      </c>
      <c r="V19" s="7"/>
      <c r="W19" s="8"/>
      <c r="X19" s="8"/>
    </row>
    <row r="20" spans="1:24" ht="17.25" customHeight="1" x14ac:dyDescent="0.25">
      <c r="A20" s="156"/>
      <c r="B20" s="3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58" t="s">
        <v>34</v>
      </c>
      <c r="B22" s="159"/>
      <c r="C22" s="160"/>
      <c r="D22" s="172" t="str">
        <f>'SET-G. Jurídica-Contratación'!$G12</f>
        <v>Entre 90% y 100%</v>
      </c>
      <c r="E22" s="173"/>
      <c r="F22" s="173"/>
      <c r="G22" s="174"/>
      <c r="H22" s="172" t="str">
        <f>'SET-G. Jurídica-Contratación'!$H12</f>
        <v>Entre 61% y 89%</v>
      </c>
      <c r="I22" s="173"/>
      <c r="J22" s="173"/>
      <c r="K22" s="174"/>
      <c r="L22" s="175" t="str">
        <f>'SET-G. Jurídica-Contratación'!$I12</f>
        <v>Menor al 60%</v>
      </c>
      <c r="M22" s="176"/>
      <c r="N22" s="176"/>
      <c r="O22" s="177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21.75" customHeight="1" x14ac:dyDescent="0.25">
      <c r="A27" s="70" t="s">
        <v>163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v>43101</v>
      </c>
      <c r="O27" s="73"/>
    </row>
    <row r="28" spans="1:24" ht="21.75" customHeight="1" x14ac:dyDescent="0.25">
      <c r="A28" s="70" t="s">
        <v>163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v>43132</v>
      </c>
      <c r="O28" s="73"/>
    </row>
    <row r="29" spans="1:24" ht="21.75" customHeight="1" x14ac:dyDescent="0.25">
      <c r="A29" s="70" t="s">
        <v>163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>
        <v>43160</v>
      </c>
      <c r="O29" s="73"/>
    </row>
    <row r="30" spans="1:24" ht="21.75" customHeight="1" x14ac:dyDescent="0.25">
      <c r="A30" s="70" t="s">
        <v>163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>
        <v>43191</v>
      </c>
      <c r="O30" s="73"/>
    </row>
    <row r="31" spans="1:24" ht="21.75" customHeight="1" x14ac:dyDescent="0.25">
      <c r="A31" s="70" t="s">
        <v>163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>
        <v>43221</v>
      </c>
      <c r="O31" s="73"/>
    </row>
    <row r="32" spans="1:24" ht="21.75" customHeight="1" x14ac:dyDescent="0.25">
      <c r="A32" s="70" t="s">
        <v>173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>
        <v>43252</v>
      </c>
      <c r="O32" s="73"/>
    </row>
    <row r="33" spans="1:17" ht="21.75" customHeight="1" x14ac:dyDescent="0.25">
      <c r="A33" s="70" t="s">
        <v>179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43282</v>
      </c>
      <c r="O33" s="73"/>
    </row>
    <row r="34" spans="1:17" ht="21.75" customHeight="1" x14ac:dyDescent="0.25">
      <c r="A34" s="70" t="s">
        <v>163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>
        <v>43313</v>
      </c>
      <c r="O34" s="73"/>
    </row>
    <row r="35" spans="1:17" ht="21.75" customHeight="1" x14ac:dyDescent="0.25">
      <c r="A35" s="70" t="s">
        <v>179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>
        <v>43344</v>
      </c>
      <c r="O35" s="73"/>
    </row>
    <row r="36" spans="1:17" ht="21.75" customHeight="1" x14ac:dyDescent="0.25">
      <c r="A36" s="70" t="s">
        <v>163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43374</v>
      </c>
      <c r="O36" s="73"/>
    </row>
    <row r="37" spans="1:17" ht="21.75" customHeight="1" x14ac:dyDescent="0.25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>
        <v>43405</v>
      </c>
      <c r="O37" s="73"/>
    </row>
    <row r="38" spans="1:17" ht="21.75" customHeight="1" thickBo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43435</v>
      </c>
      <c r="O38" s="73"/>
    </row>
    <row r="39" spans="1:17" ht="15" customHeight="1" x14ac:dyDescent="0.25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 t="s">
        <v>53</v>
      </c>
      <c r="O39" s="83"/>
    </row>
    <row r="40" spans="1:17" ht="24" customHeight="1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5"/>
      <c r="O40" s="166"/>
    </row>
    <row r="41" spans="1:17" ht="22.5" customHeight="1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</row>
    <row r="42" spans="1:17" ht="4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</row>
    <row r="44" spans="1:17" ht="14.25" x14ac:dyDescent="0.2">
      <c r="Q44" s="33" t="s">
        <v>74</v>
      </c>
    </row>
    <row r="45" spans="1:17" ht="14.25" x14ac:dyDescent="0.2">
      <c r="Q45" s="33" t="s">
        <v>75</v>
      </c>
    </row>
    <row r="46" spans="1:17" ht="14.25" x14ac:dyDescent="0.2">
      <c r="Q46" s="33" t="s">
        <v>76</v>
      </c>
    </row>
    <row r="47" spans="1:17" ht="14.25" x14ac:dyDescent="0.2">
      <c r="Q47" s="33" t="s">
        <v>77</v>
      </c>
    </row>
    <row r="48" spans="1:17" ht="14.25" x14ac:dyDescent="0.2">
      <c r="Q48" s="33" t="s">
        <v>78</v>
      </c>
    </row>
    <row r="49" spans="17:17" ht="14.25" x14ac:dyDescent="0.2">
      <c r="Q49" s="33" t="s">
        <v>79</v>
      </c>
    </row>
    <row r="50" spans="17:17" ht="14.25" x14ac:dyDescent="0.2">
      <c r="Q50" s="33" t="s">
        <v>80</v>
      </c>
    </row>
    <row r="51" spans="17:17" ht="14.25" x14ac:dyDescent="0.2">
      <c r="Q51" s="33" t="s">
        <v>81</v>
      </c>
    </row>
    <row r="52" spans="17:17" ht="14.25" x14ac:dyDescent="0.2">
      <c r="Q52" s="33" t="s">
        <v>82</v>
      </c>
    </row>
    <row r="53" spans="17:17" ht="14.25" x14ac:dyDescent="0.2">
      <c r="Q53" s="33" t="s">
        <v>83</v>
      </c>
    </row>
    <row r="54" spans="17:17" ht="14.25" x14ac:dyDescent="0.2">
      <c r="Q54" s="33" t="s">
        <v>84</v>
      </c>
    </row>
    <row r="55" spans="17:17" ht="14.25" x14ac:dyDescent="0.2">
      <c r="Q55" s="33" t="s">
        <v>85</v>
      </c>
    </row>
    <row r="56" spans="17:17" ht="14.25" x14ac:dyDescent="0.2">
      <c r="Q56" s="33" t="s">
        <v>86</v>
      </c>
    </row>
    <row r="58" spans="17:17" x14ac:dyDescent="0.25">
      <c r="Q58" s="29">
        <v>1</v>
      </c>
    </row>
    <row r="59" spans="17:17" x14ac:dyDescent="0.25">
      <c r="Q59" s="29">
        <v>1</v>
      </c>
    </row>
  </sheetData>
  <mergeCells count="74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32:M32"/>
    <mergeCell ref="N32:O32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2:O42"/>
    <mergeCell ref="A39:M39"/>
    <mergeCell ref="N39:O39"/>
    <mergeCell ref="A40:M40"/>
    <mergeCell ref="N40:O40"/>
    <mergeCell ref="A41:M41"/>
    <mergeCell ref="N41:O41"/>
    <mergeCell ref="A33:M33"/>
    <mergeCell ref="N33:O33"/>
    <mergeCell ref="A34:M34"/>
    <mergeCell ref="N34:O34"/>
    <mergeCell ref="A35:M35"/>
    <mergeCell ref="N35:O35"/>
    <mergeCell ref="A36:M36"/>
    <mergeCell ref="N36:O36"/>
    <mergeCell ref="A37:M37"/>
    <mergeCell ref="N37:O37"/>
    <mergeCell ref="A38:M38"/>
    <mergeCell ref="N38:O38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9217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921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28" zoomScaleNormal="100" zoomScaleSheetLayoutView="72" workbookViewId="0">
      <selection activeCell="A36" sqref="A36:M36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0.25" customHeight="1" x14ac:dyDescent="0.25">
      <c r="A1" s="88"/>
      <c r="B1" s="89"/>
      <c r="C1" s="90"/>
      <c r="D1" s="84" t="s">
        <v>20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24" ht="15.75" customHeight="1" thickBot="1" x14ac:dyDescent="0.3">
      <c r="A2" s="91"/>
      <c r="B2" s="92"/>
      <c r="C2" s="93"/>
      <c r="D2" s="86" t="s">
        <v>60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</row>
    <row r="3" spans="1:24" ht="13.5" customHeight="1" x14ac:dyDescent="0.25">
      <c r="A3" s="94" t="s">
        <v>0</v>
      </c>
      <c r="B3" s="95"/>
      <c r="C3" s="95"/>
      <c r="D3" s="95"/>
      <c r="E3" s="95"/>
      <c r="F3" s="95" t="str">
        <f>'SET-G. Jurídica-Contratación'!J3</f>
        <v>GESTIÓN JURÍDICA - CONTRATACIÓN</v>
      </c>
      <c r="G3" s="95"/>
      <c r="H3" s="95"/>
      <c r="I3" s="95"/>
      <c r="J3" s="95"/>
      <c r="K3" s="95"/>
      <c r="L3" s="95"/>
      <c r="M3" s="95"/>
      <c r="N3" s="95"/>
      <c r="O3" s="96"/>
    </row>
    <row r="4" spans="1:24" ht="15.75" customHeight="1" x14ac:dyDescent="0.25">
      <c r="A4" s="97" t="s">
        <v>1</v>
      </c>
      <c r="B4" s="98"/>
      <c r="C4" s="98"/>
      <c r="D4" s="98"/>
      <c r="E4" s="98"/>
      <c r="F4" s="99" t="str">
        <f>+'SET-G. Jurídica-Contratación'!B13</f>
        <v>Revisión de cumplimiento de requisitos para la elaboracion de contratos.</v>
      </c>
      <c r="G4" s="99"/>
      <c r="H4" s="99"/>
      <c r="I4" s="99"/>
      <c r="J4" s="99"/>
      <c r="K4" s="99"/>
      <c r="L4" s="99"/>
      <c r="M4" s="99"/>
      <c r="N4" s="99"/>
      <c r="O4" s="167"/>
    </row>
    <row r="5" spans="1:24" ht="15.75" customHeight="1" x14ac:dyDescent="0.25">
      <c r="A5" s="97" t="s">
        <v>48</v>
      </c>
      <c r="B5" s="98"/>
      <c r="C5" s="98"/>
      <c r="D5" s="98"/>
      <c r="E5" s="98"/>
      <c r="F5" s="116" t="str">
        <f>+'SET-G. Jurídica-Contratación'!F13</f>
        <v xml:space="preserve">Eficiencia </v>
      </c>
      <c r="G5" s="117"/>
      <c r="H5" s="117"/>
      <c r="I5" s="117"/>
      <c r="J5" s="117"/>
      <c r="K5" s="117"/>
      <c r="L5" s="117"/>
      <c r="M5" s="117"/>
      <c r="N5" s="117"/>
      <c r="O5" s="118"/>
    </row>
    <row r="6" spans="1:24" ht="17.25" customHeight="1" thickBot="1" x14ac:dyDescent="0.3">
      <c r="A6" s="102" t="s">
        <v>21</v>
      </c>
      <c r="B6" s="103"/>
      <c r="C6" s="103"/>
      <c r="D6" s="103"/>
      <c r="E6" s="103"/>
      <c r="F6" s="16" t="s">
        <v>87</v>
      </c>
      <c r="G6" s="104" t="str">
        <f>+'SET-G. Jurídica-Contratación'!A13</f>
        <v>IN08</v>
      </c>
      <c r="H6" s="104"/>
      <c r="I6" s="104"/>
      <c r="J6" s="104"/>
      <c r="K6" s="104"/>
      <c r="L6" s="104"/>
      <c r="M6" s="104"/>
      <c r="N6" s="104"/>
      <c r="O6" s="168"/>
    </row>
    <row r="7" spans="1:24" ht="12.75" customHeight="1" x14ac:dyDescent="0.25">
      <c r="A7" s="107" t="s">
        <v>22</v>
      </c>
      <c r="B7" s="108"/>
      <c r="C7" s="108"/>
      <c r="D7" s="108"/>
      <c r="E7" s="111" t="s">
        <v>23</v>
      </c>
      <c r="F7" s="111" t="s">
        <v>24</v>
      </c>
      <c r="G7" s="111"/>
      <c r="H7" s="111" t="s">
        <v>25</v>
      </c>
      <c r="I7" s="111" t="s">
        <v>26</v>
      </c>
      <c r="J7" s="111" t="s">
        <v>27</v>
      </c>
      <c r="K7" s="111"/>
      <c r="L7" s="113" t="s">
        <v>28</v>
      </c>
      <c r="M7" s="113"/>
      <c r="N7" s="113"/>
      <c r="O7" s="114"/>
    </row>
    <row r="8" spans="1:24" ht="46.5" customHeight="1" x14ac:dyDescent="0.25">
      <c r="A8" s="109"/>
      <c r="B8" s="110"/>
      <c r="C8" s="110"/>
      <c r="D8" s="110"/>
      <c r="E8" s="112"/>
      <c r="F8" s="112"/>
      <c r="G8" s="112"/>
      <c r="H8" s="112"/>
      <c r="I8" s="112"/>
      <c r="J8" s="112"/>
      <c r="K8" s="112"/>
      <c r="L8" s="110" t="s">
        <v>29</v>
      </c>
      <c r="M8" s="110"/>
      <c r="N8" s="110" t="s">
        <v>30</v>
      </c>
      <c r="O8" s="115"/>
    </row>
    <row r="9" spans="1:24" ht="58.5" customHeight="1" thickBot="1" x14ac:dyDescent="0.3">
      <c r="A9" s="119" t="str">
        <f>+'SET-G. Jurídica-Contratación'!C13</f>
        <v>Medir el cumplimiento de requisitos que realizan las diferentes áreas que generan la necesidad del contrato.</v>
      </c>
      <c r="B9" s="120"/>
      <c r="C9" s="120"/>
      <c r="D9" s="120"/>
      <c r="E9" s="13" t="s">
        <v>35</v>
      </c>
      <c r="F9" s="120" t="str">
        <f>+'SET-G. Jurídica-Contratación'!D13</f>
        <v>Número de solicitudes con requisitos cumplidos / Solicitudes de contrato *100</v>
      </c>
      <c r="G9" s="120"/>
      <c r="H9" s="12">
        <f>$O16</f>
        <v>0.9</v>
      </c>
      <c r="I9" s="18" t="str">
        <f>+'SET-G. Jurídica-Contratación'!E13</f>
        <v>Mensual</v>
      </c>
      <c r="J9" s="121" t="s">
        <v>78</v>
      </c>
      <c r="K9" s="122"/>
      <c r="L9" s="122"/>
      <c r="M9" s="122"/>
      <c r="N9" s="122"/>
      <c r="O9" s="123"/>
    </row>
    <row r="10" spans="1:24" ht="13.5" customHeight="1" x14ac:dyDescent="0.25">
      <c r="A10" s="129" t="s">
        <v>38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/>
    </row>
    <row r="11" spans="1:24" ht="27.75" customHeight="1" thickBot="1" x14ac:dyDescent="0.3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</row>
    <row r="12" spans="1:24" ht="15" customHeight="1" thickBot="1" x14ac:dyDescent="0.3">
      <c r="A12" s="135" t="s">
        <v>31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7"/>
      <c r="V12" s="7"/>
      <c r="W12" s="17"/>
      <c r="X12" s="17"/>
    </row>
    <row r="13" spans="1:24" ht="16.5" customHeight="1" x14ac:dyDescent="0.25">
      <c r="A13" s="138" t="s">
        <v>155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40"/>
      <c r="V13" s="7"/>
      <c r="W13" s="8"/>
      <c r="X13" s="8"/>
    </row>
    <row r="14" spans="1:24" ht="16.5" customHeight="1" x14ac:dyDescent="0.25">
      <c r="A14" s="141" t="s">
        <v>32</v>
      </c>
      <c r="B14" s="142"/>
      <c r="C14" s="40" t="s">
        <v>8</v>
      </c>
      <c r="D14" s="40" t="s">
        <v>9</v>
      </c>
      <c r="E14" s="40" t="s">
        <v>10</v>
      </c>
      <c r="F14" s="40" t="s">
        <v>11</v>
      </c>
      <c r="G14" s="40" t="s">
        <v>12</v>
      </c>
      <c r="H14" s="40" t="s">
        <v>13</v>
      </c>
      <c r="I14" s="40" t="s">
        <v>14</v>
      </c>
      <c r="J14" s="40" t="s">
        <v>15</v>
      </c>
      <c r="K14" s="40" t="s">
        <v>16</v>
      </c>
      <c r="L14" s="40" t="s">
        <v>17</v>
      </c>
      <c r="M14" s="40" t="s">
        <v>18</v>
      </c>
      <c r="N14" s="40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150" t="s">
        <v>39</v>
      </c>
      <c r="B15" s="151"/>
      <c r="C15" s="42">
        <f t="shared" ref="C15:N15" si="0">$O$15</f>
        <v>0.8</v>
      </c>
      <c r="D15" s="42">
        <f t="shared" si="0"/>
        <v>0.8</v>
      </c>
      <c r="E15" s="42">
        <f t="shared" si="0"/>
        <v>0.8</v>
      </c>
      <c r="F15" s="42">
        <f t="shared" si="0"/>
        <v>0.8</v>
      </c>
      <c r="G15" s="42">
        <f t="shared" si="0"/>
        <v>0.8</v>
      </c>
      <c r="H15" s="42">
        <f t="shared" si="0"/>
        <v>0.8</v>
      </c>
      <c r="I15" s="42">
        <f t="shared" si="0"/>
        <v>0.8</v>
      </c>
      <c r="J15" s="42">
        <f t="shared" si="0"/>
        <v>0.8</v>
      </c>
      <c r="K15" s="42">
        <f t="shared" si="0"/>
        <v>0.8</v>
      </c>
      <c r="L15" s="42">
        <f t="shared" si="0"/>
        <v>0.8</v>
      </c>
      <c r="M15" s="42">
        <f t="shared" si="0"/>
        <v>0.8</v>
      </c>
      <c r="N15" s="42">
        <f t="shared" si="0"/>
        <v>0.8</v>
      </c>
      <c r="O15" s="43">
        <f>'SET-G. Jurídica-Contratación'!J13</f>
        <v>0.8</v>
      </c>
      <c r="V15" s="7"/>
      <c r="W15" s="8"/>
      <c r="X15" s="8"/>
    </row>
    <row r="16" spans="1:24" ht="17.25" customHeight="1" x14ac:dyDescent="0.25">
      <c r="A16" s="150" t="s">
        <v>156</v>
      </c>
      <c r="B16" s="151"/>
      <c r="C16" s="42">
        <f t="shared" ref="C16:N16" si="1">$O$16</f>
        <v>0.9</v>
      </c>
      <c r="D16" s="42">
        <f t="shared" si="1"/>
        <v>0.9</v>
      </c>
      <c r="E16" s="42">
        <f t="shared" si="1"/>
        <v>0.9</v>
      </c>
      <c r="F16" s="42">
        <f t="shared" si="1"/>
        <v>0.9</v>
      </c>
      <c r="G16" s="42">
        <f t="shared" si="1"/>
        <v>0.9</v>
      </c>
      <c r="H16" s="42">
        <f t="shared" si="1"/>
        <v>0.9</v>
      </c>
      <c r="I16" s="42">
        <f t="shared" si="1"/>
        <v>0.9</v>
      </c>
      <c r="J16" s="42">
        <f t="shared" si="1"/>
        <v>0.9</v>
      </c>
      <c r="K16" s="42">
        <f t="shared" si="1"/>
        <v>0.9</v>
      </c>
      <c r="L16" s="42">
        <f t="shared" si="1"/>
        <v>0.9</v>
      </c>
      <c r="M16" s="42">
        <f t="shared" si="1"/>
        <v>0.9</v>
      </c>
      <c r="N16" s="42">
        <f t="shared" si="1"/>
        <v>0.9</v>
      </c>
      <c r="O16" s="44">
        <f>'SET-G. Jurídica-Contratación'!K13</f>
        <v>0.9</v>
      </c>
      <c r="V16" s="7"/>
      <c r="W16" s="8"/>
      <c r="X16" s="8"/>
    </row>
    <row r="17" spans="1:24" ht="17.25" customHeight="1" x14ac:dyDescent="0.25">
      <c r="A17" s="154" t="s">
        <v>152</v>
      </c>
      <c r="B17" s="155"/>
      <c r="C17" s="10">
        <f t="shared" ref="C17:E17" si="2">IF((C19),C18/C19,"-")</f>
        <v>0.98969072164948457</v>
      </c>
      <c r="D17" s="10">
        <f t="shared" si="2"/>
        <v>1</v>
      </c>
      <c r="E17" s="10" t="str">
        <f t="shared" si="2"/>
        <v>-</v>
      </c>
      <c r="F17" s="10" t="str">
        <f>IF((F19),F18/F19,"-")</f>
        <v>-</v>
      </c>
      <c r="G17" s="10">
        <f t="shared" ref="G17:O17" si="3">IF((G19),G18/G19,"-")</f>
        <v>1</v>
      </c>
      <c r="H17" s="10">
        <f t="shared" si="3"/>
        <v>1</v>
      </c>
      <c r="I17" s="10">
        <f t="shared" si="3"/>
        <v>1</v>
      </c>
      <c r="J17" s="10">
        <f t="shared" si="3"/>
        <v>1</v>
      </c>
      <c r="K17" s="10">
        <f t="shared" si="3"/>
        <v>1</v>
      </c>
      <c r="L17" s="10">
        <f t="shared" si="3"/>
        <v>1</v>
      </c>
      <c r="M17" s="10" t="str">
        <f t="shared" si="3"/>
        <v>-</v>
      </c>
      <c r="N17" s="10" t="str">
        <f t="shared" si="3"/>
        <v>-</v>
      </c>
      <c r="O17" s="11">
        <f t="shared" si="3"/>
        <v>0.99367088607594933</v>
      </c>
      <c r="V17" s="7"/>
      <c r="W17" s="8"/>
      <c r="X17" s="8"/>
    </row>
    <row r="18" spans="1:24" ht="21" customHeight="1" x14ac:dyDescent="0.25">
      <c r="A18" s="156" t="s">
        <v>37</v>
      </c>
      <c r="B18" s="25" t="s">
        <v>130</v>
      </c>
      <c r="C18" s="4">
        <v>96</v>
      </c>
      <c r="D18" s="4">
        <v>1</v>
      </c>
      <c r="E18" s="4">
        <v>0</v>
      </c>
      <c r="F18" s="4">
        <v>0</v>
      </c>
      <c r="G18" s="4">
        <v>3</v>
      </c>
      <c r="H18" s="4">
        <v>5</v>
      </c>
      <c r="I18" s="4">
        <v>7</v>
      </c>
      <c r="J18" s="4">
        <v>17</v>
      </c>
      <c r="K18" s="4">
        <v>18</v>
      </c>
      <c r="L18" s="4">
        <v>10</v>
      </c>
      <c r="M18" s="4"/>
      <c r="N18" s="4"/>
      <c r="O18" s="14">
        <f>SUM(C18:N18)</f>
        <v>157</v>
      </c>
      <c r="V18" s="7"/>
      <c r="W18" s="8"/>
      <c r="X18" s="8"/>
    </row>
    <row r="19" spans="1:24" x14ac:dyDescent="0.25">
      <c r="A19" s="156"/>
      <c r="B19" s="25" t="s">
        <v>131</v>
      </c>
      <c r="C19" s="4">
        <v>97</v>
      </c>
      <c r="D19" s="4">
        <v>1</v>
      </c>
      <c r="E19" s="4">
        <v>0</v>
      </c>
      <c r="F19" s="4">
        <v>0</v>
      </c>
      <c r="G19" s="4">
        <v>3</v>
      </c>
      <c r="H19" s="4">
        <v>5</v>
      </c>
      <c r="I19" s="4">
        <v>7</v>
      </c>
      <c r="J19" s="4">
        <v>17</v>
      </c>
      <c r="K19" s="4">
        <v>18</v>
      </c>
      <c r="L19" s="4">
        <v>10</v>
      </c>
      <c r="M19" s="4"/>
      <c r="N19" s="4"/>
      <c r="O19" s="14">
        <f>SUM(C19:N19)</f>
        <v>158</v>
      </c>
      <c r="V19" s="7"/>
      <c r="W19" s="8"/>
      <c r="X19" s="8"/>
    </row>
    <row r="20" spans="1:24" ht="17.25" customHeight="1" x14ac:dyDescent="0.25">
      <c r="A20" s="156"/>
      <c r="B20" s="3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157"/>
      <c r="B21" s="41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33" customHeight="1" thickBot="1" x14ac:dyDescent="0.3">
      <c r="A22" s="158" t="s">
        <v>34</v>
      </c>
      <c r="B22" s="159"/>
      <c r="C22" s="160"/>
      <c r="D22" s="172" t="str">
        <f>'SET-G. Jurídica-Contratación'!$G13</f>
        <v>Entre 90% y 100%</v>
      </c>
      <c r="E22" s="173"/>
      <c r="F22" s="173"/>
      <c r="G22" s="174"/>
      <c r="H22" s="172" t="str">
        <f>'SET-G. Jurídica-Contratación'!$H13</f>
        <v>Entre 61% y 89%</v>
      </c>
      <c r="I22" s="173"/>
      <c r="J22" s="173"/>
      <c r="K22" s="174"/>
      <c r="L22" s="175" t="str">
        <f>'SET-G. Jurídica-Contratación'!$I13</f>
        <v>Menor al 60%</v>
      </c>
      <c r="M22" s="176"/>
      <c r="N22" s="176"/>
      <c r="O22" s="177"/>
      <c r="V22" s="7"/>
      <c r="W22" s="8"/>
      <c r="X22" s="8"/>
    </row>
    <row r="23" spans="1:24" ht="33" customHeight="1" thickBot="1" x14ac:dyDescent="0.3">
      <c r="A23" s="161"/>
      <c r="B23" s="162"/>
      <c r="C23" s="162"/>
      <c r="D23" s="163" t="s">
        <v>7</v>
      </c>
      <c r="E23" s="163"/>
      <c r="F23" s="163"/>
      <c r="G23" s="163"/>
      <c r="H23" s="164" t="s">
        <v>54</v>
      </c>
      <c r="I23" s="164"/>
      <c r="J23" s="164"/>
      <c r="K23" s="164"/>
      <c r="L23" s="124" t="s">
        <v>55</v>
      </c>
      <c r="M23" s="124"/>
      <c r="N23" s="124"/>
      <c r="O23" s="125"/>
      <c r="V23" s="7"/>
      <c r="W23" s="8"/>
      <c r="X23" s="8"/>
    </row>
    <row r="24" spans="1:24" ht="15.75" customHeight="1" thickBot="1" x14ac:dyDescent="0.3">
      <c r="A24" s="126" t="s">
        <v>36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V24" s="7"/>
      <c r="W24" s="8"/>
      <c r="X24" s="8"/>
    </row>
    <row r="25" spans="1:24" ht="264.75" customHeight="1" thickBot="1" x14ac:dyDescent="0.3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1"/>
      <c r="V25" s="7"/>
    </row>
    <row r="26" spans="1:24" ht="15" customHeight="1" x14ac:dyDescent="0.25">
      <c r="A26" s="80" t="s">
        <v>51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 t="s">
        <v>53</v>
      </c>
      <c r="O26" s="83"/>
    </row>
    <row r="27" spans="1:24" ht="21.75" customHeight="1" x14ac:dyDescent="0.25">
      <c r="A27" s="70" t="s">
        <v>165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>
        <v>43101</v>
      </c>
      <c r="O27" s="73"/>
    </row>
    <row r="28" spans="1:24" ht="21.75" customHeight="1" x14ac:dyDescent="0.25">
      <c r="A28" s="70" t="s">
        <v>158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>
        <v>43132</v>
      </c>
      <c r="O28" s="73"/>
    </row>
    <row r="29" spans="1:24" ht="21.75" customHeight="1" x14ac:dyDescent="0.25">
      <c r="A29" s="70" t="s">
        <v>169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2">
        <v>43160</v>
      </c>
      <c r="O29" s="73"/>
    </row>
    <row r="30" spans="1:24" ht="21.75" customHeight="1" x14ac:dyDescent="0.25">
      <c r="A30" s="70" t="s">
        <v>169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>
        <v>43191</v>
      </c>
      <c r="O30" s="73"/>
    </row>
    <row r="31" spans="1:24" ht="21.75" customHeight="1" x14ac:dyDescent="0.25">
      <c r="A31" s="70" t="s">
        <v>168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>
        <v>43221</v>
      </c>
      <c r="O31" s="73"/>
    </row>
    <row r="32" spans="1:24" ht="21.75" customHeight="1" x14ac:dyDescent="0.25">
      <c r="A32" s="70" t="s">
        <v>172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2">
        <v>43252</v>
      </c>
      <c r="O32" s="73"/>
    </row>
    <row r="33" spans="1:17" ht="21.75" customHeight="1" x14ac:dyDescent="0.25">
      <c r="A33" s="70" t="s">
        <v>182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2">
        <v>43282</v>
      </c>
      <c r="O33" s="73"/>
    </row>
    <row r="34" spans="1:17" ht="21.75" customHeight="1" x14ac:dyDescent="0.25">
      <c r="A34" s="70" t="s">
        <v>176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>
        <v>43313</v>
      </c>
      <c r="O34" s="73"/>
    </row>
    <row r="35" spans="1:17" ht="21.75" customHeight="1" x14ac:dyDescent="0.25">
      <c r="A35" s="70" t="s">
        <v>182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2">
        <v>43344</v>
      </c>
      <c r="O35" s="73"/>
    </row>
    <row r="36" spans="1:17" ht="21.75" customHeight="1" x14ac:dyDescent="0.25">
      <c r="A36" s="70" t="s">
        <v>183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2">
        <v>43374</v>
      </c>
      <c r="O36" s="73"/>
    </row>
    <row r="37" spans="1:17" ht="21.75" customHeight="1" x14ac:dyDescent="0.25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>
        <v>43405</v>
      </c>
      <c r="O37" s="73"/>
    </row>
    <row r="38" spans="1:17" ht="21.75" customHeight="1" thickBot="1" x14ac:dyDescent="0.3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2">
        <v>43435</v>
      </c>
      <c r="O38" s="73"/>
    </row>
    <row r="39" spans="1:17" ht="15" customHeight="1" x14ac:dyDescent="0.25">
      <c r="A39" s="80" t="s">
        <v>52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 t="s">
        <v>53</v>
      </c>
      <c r="O39" s="83"/>
    </row>
    <row r="40" spans="1:17" ht="24" customHeight="1" x14ac:dyDescent="0.2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65"/>
      <c r="O40" s="166"/>
    </row>
    <row r="41" spans="1:17" ht="22.5" customHeight="1" thickBot="1" x14ac:dyDescent="0.3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</row>
    <row r="42" spans="1:17" ht="4.5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</row>
    <row r="44" spans="1:17" ht="14.25" x14ac:dyDescent="0.2">
      <c r="Q44" s="33" t="s">
        <v>74</v>
      </c>
    </row>
    <row r="45" spans="1:17" ht="14.25" x14ac:dyDescent="0.2">
      <c r="Q45" s="33" t="s">
        <v>75</v>
      </c>
    </row>
    <row r="46" spans="1:17" ht="14.25" x14ac:dyDescent="0.2">
      <c r="Q46" s="33" t="s">
        <v>76</v>
      </c>
    </row>
    <row r="47" spans="1:17" ht="14.25" x14ac:dyDescent="0.2">
      <c r="Q47" s="33" t="s">
        <v>77</v>
      </c>
    </row>
    <row r="48" spans="1:17" ht="14.25" x14ac:dyDescent="0.2">
      <c r="Q48" s="33" t="s">
        <v>78</v>
      </c>
    </row>
    <row r="49" spans="17:17" ht="14.25" x14ac:dyDescent="0.2">
      <c r="Q49" s="33" t="s">
        <v>79</v>
      </c>
    </row>
    <row r="50" spans="17:17" ht="14.25" x14ac:dyDescent="0.2">
      <c r="Q50" s="33" t="s">
        <v>80</v>
      </c>
    </row>
    <row r="51" spans="17:17" ht="14.25" x14ac:dyDescent="0.2">
      <c r="Q51" s="33" t="s">
        <v>81</v>
      </c>
    </row>
    <row r="52" spans="17:17" ht="14.25" x14ac:dyDescent="0.2">
      <c r="Q52" s="33" t="s">
        <v>82</v>
      </c>
    </row>
    <row r="53" spans="17:17" ht="14.25" x14ac:dyDescent="0.2">
      <c r="Q53" s="33" t="s">
        <v>83</v>
      </c>
    </row>
    <row r="54" spans="17:17" ht="14.25" x14ac:dyDescent="0.2">
      <c r="Q54" s="33" t="s">
        <v>84</v>
      </c>
    </row>
    <row r="55" spans="17:17" ht="14.25" x14ac:dyDescent="0.2">
      <c r="Q55" s="33" t="s">
        <v>85</v>
      </c>
    </row>
    <row r="56" spans="17:17" ht="14.25" x14ac:dyDescent="0.2">
      <c r="Q56" s="33" t="s">
        <v>86</v>
      </c>
    </row>
    <row r="58" spans="17:17" x14ac:dyDescent="0.25">
      <c r="Q58" s="29">
        <v>0.8</v>
      </c>
    </row>
    <row r="59" spans="17:17" x14ac:dyDescent="0.25">
      <c r="Q59" s="29">
        <v>0.9</v>
      </c>
    </row>
  </sheetData>
  <mergeCells count="74">
    <mergeCell ref="A4:E4"/>
    <mergeCell ref="F4:O4"/>
    <mergeCell ref="A1:C2"/>
    <mergeCell ref="D1:O1"/>
    <mergeCell ref="D2:O2"/>
    <mergeCell ref="A3:E3"/>
    <mergeCell ref="F3:O3"/>
    <mergeCell ref="A5:E5"/>
    <mergeCell ref="F5:O5"/>
    <mergeCell ref="A6:E6"/>
    <mergeCell ref="G6:O6"/>
    <mergeCell ref="A7:D8"/>
    <mergeCell ref="E7:E8"/>
    <mergeCell ref="F7:G8"/>
    <mergeCell ref="H7:H8"/>
    <mergeCell ref="I7:I8"/>
    <mergeCell ref="J7:K8"/>
    <mergeCell ref="A15:B15"/>
    <mergeCell ref="L7:O7"/>
    <mergeCell ref="L8:M8"/>
    <mergeCell ref="N8:O8"/>
    <mergeCell ref="A9:D9"/>
    <mergeCell ref="F9:G9"/>
    <mergeCell ref="J9:O9"/>
    <mergeCell ref="A10:O10"/>
    <mergeCell ref="A11:O11"/>
    <mergeCell ref="A12:O12"/>
    <mergeCell ref="A13:O13"/>
    <mergeCell ref="A14:B14"/>
    <mergeCell ref="A32:M32"/>
    <mergeCell ref="N32:O32"/>
    <mergeCell ref="A25:O25"/>
    <mergeCell ref="A16:B16"/>
    <mergeCell ref="A17:B17"/>
    <mergeCell ref="A18:A21"/>
    <mergeCell ref="A22:C23"/>
    <mergeCell ref="D22:G22"/>
    <mergeCell ref="H22:K22"/>
    <mergeCell ref="L22:O22"/>
    <mergeCell ref="D23:G23"/>
    <mergeCell ref="H23:K23"/>
    <mergeCell ref="L23:O23"/>
    <mergeCell ref="A24:O24"/>
    <mergeCell ref="A29:M29"/>
    <mergeCell ref="N29:O29"/>
    <mergeCell ref="A30:M30"/>
    <mergeCell ref="N30:O30"/>
    <mergeCell ref="A31:M31"/>
    <mergeCell ref="N31:O31"/>
    <mergeCell ref="A26:M26"/>
    <mergeCell ref="N26:O26"/>
    <mergeCell ref="A27:M27"/>
    <mergeCell ref="N27:O27"/>
    <mergeCell ref="A28:M28"/>
    <mergeCell ref="N28:O28"/>
    <mergeCell ref="A42:O42"/>
    <mergeCell ref="A39:M39"/>
    <mergeCell ref="N39:O39"/>
    <mergeCell ref="A40:M40"/>
    <mergeCell ref="N40:O40"/>
    <mergeCell ref="A41:M41"/>
    <mergeCell ref="N41:O41"/>
    <mergeCell ref="A33:M33"/>
    <mergeCell ref="N33:O33"/>
    <mergeCell ref="A34:M34"/>
    <mergeCell ref="N34:O34"/>
    <mergeCell ref="A35:M35"/>
    <mergeCell ref="N35:O35"/>
    <mergeCell ref="A36:M36"/>
    <mergeCell ref="N36:O36"/>
    <mergeCell ref="A37:M37"/>
    <mergeCell ref="N37:O37"/>
    <mergeCell ref="A38:M38"/>
    <mergeCell ref="N38:O38"/>
  </mergeCells>
  <dataValidations count="1">
    <dataValidation type="list" allowBlank="1" showInputMessage="1" showErrorMessage="1" sqref="J9:O9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0241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SET-G. Jurídica-Contratación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'SET-G. Jurídica-Contratación'!Títulos_a_imprimir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wendy dayana</cp:lastModifiedBy>
  <cp:lastPrinted>2015-08-14T20:28:20Z</cp:lastPrinted>
  <dcterms:created xsi:type="dcterms:W3CDTF">2010-03-16T20:37:23Z</dcterms:created>
  <dcterms:modified xsi:type="dcterms:W3CDTF">2019-03-06T22:34:42Z</dcterms:modified>
</cp:coreProperties>
</file>